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procurement_baa_rfp\WIP - NOT PUBLIC\21-66919 Laboratory Analytical Services for Fish Tissues and Sediment Analyses\Proposals\Pace Analytical Services, Inc\Technical Proposal\"/>
    </mc:Choice>
  </mc:AlternateContent>
  <xr:revisionPtr revIDLastSave="0" documentId="8_{74502C4B-9712-47A5-A3B0-6EF10A07FF46}" xr6:coauthVersionLast="46" xr6:coauthVersionMax="46" xr10:uidLastSave="{00000000-0000-0000-0000-000000000000}"/>
  <bookViews>
    <workbookView xWindow="-120" yWindow="-120" windowWidth="20730" windowHeight="11160" activeTab="23" xr2:uid="{6618A2FD-9EFA-416D-94E6-53EB102E3FDC}"/>
  </bookViews>
  <sheets>
    <sheet name="2540G, 160.4 TS, TVS SL" sheetId="5" r:id="rId1"/>
    <sheet name="9060 TOC MOD, WB, LK SL" sheetId="6" r:id="rId2"/>
    <sheet name="350.1 NH3, NH4 SL" sheetId="7" r:id="rId3"/>
    <sheet name="1629_AVS" sheetId="8" r:id="rId4"/>
    <sheet name="TKN_N+N_Phos_CN" sheetId="25" r:id="rId5"/>
    <sheet name="8082A_3541 Tissue" sheetId="9" r:id="rId6"/>
    <sheet name="8082_8082A_3541 SL" sheetId="10" r:id="rId7"/>
    <sheet name="1668 A-C" sheetId="1" r:id="rId8"/>
    <sheet name="1613" sheetId="2" r:id="rId9"/>
    <sheet name="8081 SL" sheetId="24" r:id="rId10"/>
    <sheet name="8081_3540 Tissue" sheetId="11" r:id="rId11"/>
    <sheet name="SW846 6020_3050 SL" sheetId="12" r:id="rId12"/>
    <sheet name="SW846 6020_3050 Tissue" sheetId="13" r:id="rId13"/>
    <sheet name="1629_AVS (2)" sheetId="14" r:id="rId14"/>
    <sheet name="7470A_SEM" sheetId="15" r:id="rId15"/>
    <sheet name="6010_SEM" sheetId="16" r:id="rId16"/>
    <sheet name="EPA 1630" sheetId="26" r:id="rId17"/>
    <sheet name="EPA 1631E SL" sheetId="17" r:id="rId18"/>
    <sheet name="EPA 1631E Tissue" sheetId="18" r:id="rId19"/>
    <sheet name="8270C_3546 SL" sheetId="19" r:id="rId20"/>
    <sheet name="8260-5035 LL SL" sheetId="22" r:id="rId21"/>
    <sheet name="8260_5030B-5035 MEOH SL" sheetId="23" r:id="rId22"/>
    <sheet name="8270C SIM_3546 SL" sheetId="20" r:id="rId23"/>
    <sheet name="8270C SIM_3540C Tissue" sheetId="21" r:id="rId24"/>
    <sheet name="1614" sheetId="3" r:id="rId25"/>
    <sheet name="PFAS Tissue_MIN4-0178" sheetId="4" r:id="rId26"/>
  </sheets>
  <definedNames>
    <definedName name="_xlnm._FilterDatabase" localSheetId="10" hidden="1">'8081_3540 Tissue'!$A$2:$P$34</definedName>
    <definedName name="_xlnm._FilterDatabase" localSheetId="21" hidden="1">'8260_5030B-5035 MEOH SL'!$A$2:$M$106</definedName>
    <definedName name="_xlnm._FilterDatabase" localSheetId="20" hidden="1">'8260-5035 LL SL'!$A$2:$K$107</definedName>
    <definedName name="_xlnm._FilterDatabase" localSheetId="23" hidden="1">'8270C SIM_3540C Tissue'!$A$2:$L$2</definedName>
    <definedName name="_xlnm._FilterDatabase" localSheetId="22" hidden="1">'8270C SIM_3546 SL'!$A$2:$L$2</definedName>
    <definedName name="_xlnm._FilterDatabase" localSheetId="19" hidden="1">'8270C_3546 SL'!$A$2:$P$90</definedName>
    <definedName name="_xlnm._FilterDatabase" localSheetId="11" hidden="1">'SW846 6020_3050 SL'!$A$2:$M$2</definedName>
    <definedName name="_xlnm._FilterDatabase" localSheetId="12" hidden="1">'SW846 6020_3050 Tissue'!$A$2:$J$2</definedName>
    <definedName name="_xlnm.Print_Area" localSheetId="9">'8081 SL'!$A$1:$H$30</definedName>
    <definedName name="_xlnm.Print_Area" localSheetId="4">'TKN_N+N_Phos_CN'!$A$1:$H$11</definedName>
    <definedName name="_xlnm.Print_Titles" localSheetId="9">'8081 SL'!$1:$2</definedName>
    <definedName name="_xlnm.Print_Titles" localSheetId="10">'8081_3540 Tissue'!$1:$2</definedName>
    <definedName name="_xlnm.Print_Titles" localSheetId="21">'8260_5030B-5035 MEOH SL'!$1:$2</definedName>
    <definedName name="_xlnm.Print_Titles" localSheetId="20">'8260-5035 LL SL'!$1:$2</definedName>
    <definedName name="_xlnm.Print_Titles" localSheetId="23">'8270C SIM_3540C Tissue'!$1:$2</definedName>
    <definedName name="_xlnm.Print_Titles" localSheetId="22">'8270C SIM_3546 SL'!$1:$2</definedName>
    <definedName name="_xlnm.Print_Titles" localSheetId="19">'8270C_3546 SL'!$1:$2</definedName>
    <definedName name="_xlnm.Print_Titles" localSheetId="11">'SW846 6020_3050 SL'!$1:$2</definedName>
    <definedName name="_xlnm.Print_Titles" localSheetId="12">'SW846 6020_3050 Tissue'!$1:$2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2" l="1"/>
  <c r="F3" i="12"/>
  <c r="D4" i="12"/>
  <c r="F4" i="12"/>
  <c r="D5" i="12"/>
  <c r="F5" i="12"/>
  <c r="D6" i="12"/>
  <c r="F6" i="12"/>
  <c r="D7" i="12"/>
  <c r="F7" i="12"/>
  <c r="D8" i="12"/>
  <c r="F8" i="12"/>
  <c r="D9" i="12"/>
  <c r="F9" i="12"/>
  <c r="D10" i="12"/>
  <c r="F10" i="12"/>
  <c r="D11" i="12"/>
  <c r="F11" i="12"/>
  <c r="D12" i="12"/>
  <c r="F12" i="12"/>
  <c r="D13" i="12"/>
  <c r="F13" i="12"/>
  <c r="D14" i="12"/>
  <c r="F14" i="12"/>
  <c r="D15" i="12"/>
  <c r="F15" i="12"/>
  <c r="D16" i="12"/>
  <c r="F16" i="12"/>
  <c r="D17" i="12"/>
  <c r="F17" i="12"/>
  <c r="D18" i="12"/>
  <c r="F18" i="12"/>
  <c r="D19" i="12"/>
  <c r="F19" i="12"/>
  <c r="D20" i="12"/>
  <c r="F20" i="12"/>
  <c r="D21" i="12"/>
  <c r="F21" i="12"/>
  <c r="D22" i="12"/>
  <c r="F22" i="12"/>
  <c r="D23" i="12"/>
  <c r="F23" i="12"/>
  <c r="D24" i="12"/>
  <c r="F24" i="12"/>
  <c r="D25" i="12"/>
  <c r="F25" i="12"/>
  <c r="C21" i="2"/>
  <c r="D21" i="2"/>
  <c r="H21" i="2"/>
  <c r="I21" i="2"/>
  <c r="J21" i="2"/>
  <c r="K21" i="2"/>
  <c r="O21" i="2"/>
  <c r="P21" i="2"/>
  <c r="C22" i="2"/>
  <c r="D22" i="2"/>
  <c r="H22" i="2"/>
  <c r="I22" i="2"/>
  <c r="J22" i="2"/>
  <c r="K22" i="2"/>
  <c r="O22" i="2"/>
  <c r="P22" i="2"/>
  <c r="C23" i="2"/>
  <c r="D23" i="2"/>
  <c r="H23" i="2"/>
  <c r="I23" i="2"/>
  <c r="J23" i="2"/>
  <c r="K23" i="2"/>
  <c r="O23" i="2"/>
  <c r="P23" i="2"/>
  <c r="C24" i="2"/>
  <c r="D24" i="2"/>
  <c r="H24" i="2"/>
  <c r="I24" i="2"/>
  <c r="J24" i="2"/>
  <c r="K24" i="2"/>
  <c r="O24" i="2"/>
  <c r="P24" i="2"/>
  <c r="C25" i="2"/>
  <c r="D25" i="2"/>
  <c r="H25" i="2"/>
  <c r="I25" i="2"/>
  <c r="J25" i="2"/>
  <c r="K25" i="2"/>
  <c r="O25" i="2"/>
  <c r="P25" i="2"/>
  <c r="C26" i="2"/>
  <c r="D26" i="2"/>
  <c r="H26" i="2"/>
  <c r="I26" i="2"/>
  <c r="J26" i="2"/>
  <c r="K26" i="2"/>
  <c r="O26" i="2"/>
  <c r="P26" i="2"/>
  <c r="C27" i="2"/>
  <c r="D27" i="2"/>
  <c r="H27" i="2"/>
  <c r="I27" i="2"/>
  <c r="J27" i="2"/>
  <c r="K27" i="2"/>
  <c r="O27" i="2"/>
  <c r="P27" i="2"/>
  <c r="C28" i="2"/>
  <c r="D28" i="2"/>
  <c r="H28" i="2"/>
  <c r="I28" i="2"/>
  <c r="J28" i="2"/>
  <c r="K28" i="2"/>
  <c r="O28" i="2"/>
  <c r="P28" i="2"/>
  <c r="C4" i="1"/>
  <c r="E4" i="1"/>
  <c r="C5" i="1"/>
  <c r="E5" i="1"/>
  <c r="C6" i="1"/>
  <c r="E6" i="1"/>
  <c r="C7" i="1"/>
  <c r="E7" i="1"/>
  <c r="C8" i="1"/>
  <c r="E8" i="1"/>
  <c r="C9" i="1"/>
  <c r="E9" i="1"/>
  <c r="C10" i="1"/>
  <c r="E10" i="1"/>
  <c r="C11" i="1"/>
  <c r="E11" i="1"/>
  <c r="C12" i="1"/>
  <c r="E12" i="1"/>
  <c r="C13" i="1"/>
  <c r="E13" i="1"/>
  <c r="C14" i="1"/>
  <c r="E14" i="1"/>
  <c r="C15" i="1"/>
  <c r="E15" i="1"/>
  <c r="C16" i="1"/>
  <c r="E16" i="1"/>
  <c r="C17" i="1"/>
  <c r="E17" i="1"/>
  <c r="C18" i="1"/>
  <c r="E18" i="1"/>
  <c r="C19" i="1"/>
  <c r="E19" i="1"/>
  <c r="C20" i="1"/>
  <c r="E20" i="1"/>
  <c r="C21" i="1"/>
  <c r="E21" i="1"/>
  <c r="C22" i="1"/>
  <c r="E22" i="1"/>
  <c r="C23" i="1"/>
  <c r="E23" i="1"/>
  <c r="C24" i="1"/>
  <c r="E24" i="1"/>
  <c r="C25" i="1"/>
  <c r="E25" i="1"/>
  <c r="C26" i="1"/>
  <c r="E26" i="1"/>
  <c r="C27" i="1"/>
  <c r="E27" i="1"/>
  <c r="C28" i="1"/>
  <c r="E28" i="1"/>
  <c r="C29" i="1"/>
  <c r="E29" i="1"/>
  <c r="C30" i="1"/>
  <c r="E30" i="1"/>
  <c r="C31" i="1"/>
  <c r="E31" i="1"/>
  <c r="C32" i="1"/>
  <c r="E32" i="1"/>
  <c r="C33" i="1"/>
  <c r="E33" i="1"/>
  <c r="C34" i="1"/>
  <c r="E34" i="1"/>
  <c r="C35" i="1"/>
  <c r="E35" i="1"/>
  <c r="C36" i="1"/>
  <c r="E36" i="1"/>
  <c r="C37" i="1"/>
  <c r="E37" i="1"/>
  <c r="C38" i="1"/>
  <c r="E38" i="1"/>
  <c r="C39" i="1"/>
  <c r="E39" i="1"/>
  <c r="C40" i="1"/>
  <c r="E40" i="1"/>
  <c r="C41" i="1"/>
  <c r="E41" i="1"/>
  <c r="C42" i="1"/>
  <c r="E42" i="1"/>
  <c r="C43" i="1"/>
  <c r="E43" i="1"/>
  <c r="C44" i="1"/>
  <c r="E44" i="1"/>
  <c r="C45" i="1"/>
  <c r="E45" i="1"/>
  <c r="C46" i="1"/>
  <c r="E46" i="1"/>
  <c r="C47" i="1"/>
  <c r="E47" i="1"/>
  <c r="C48" i="1"/>
  <c r="E48" i="1"/>
  <c r="C49" i="1"/>
  <c r="E49" i="1"/>
  <c r="C50" i="1"/>
  <c r="E50" i="1"/>
  <c r="C51" i="1"/>
  <c r="E51" i="1"/>
  <c r="C52" i="1"/>
  <c r="E52" i="1"/>
  <c r="C53" i="1"/>
  <c r="E53" i="1"/>
  <c r="C54" i="1"/>
  <c r="E54" i="1"/>
  <c r="C55" i="1"/>
  <c r="E55" i="1"/>
  <c r="C56" i="1"/>
  <c r="E56" i="1"/>
  <c r="C57" i="1"/>
  <c r="E57" i="1"/>
  <c r="C58" i="1"/>
  <c r="E58" i="1"/>
  <c r="C59" i="1"/>
  <c r="E59" i="1"/>
  <c r="C60" i="1"/>
  <c r="E60" i="1"/>
  <c r="C61" i="1"/>
  <c r="E61" i="1"/>
  <c r="C62" i="1"/>
  <c r="E62" i="1"/>
  <c r="C63" i="1"/>
  <c r="E63" i="1"/>
  <c r="C64" i="1"/>
  <c r="E64" i="1"/>
  <c r="C65" i="1"/>
  <c r="E65" i="1"/>
  <c r="C66" i="1"/>
  <c r="E66" i="1"/>
  <c r="C67" i="1"/>
  <c r="E67" i="1"/>
  <c r="C68" i="1"/>
  <c r="E68" i="1"/>
  <c r="C69" i="1"/>
  <c r="E69" i="1"/>
  <c r="C70" i="1"/>
  <c r="E70" i="1"/>
  <c r="C71" i="1"/>
  <c r="E71" i="1"/>
  <c r="C72" i="1"/>
  <c r="E72" i="1"/>
  <c r="C73" i="1"/>
  <c r="E73" i="1"/>
  <c r="C74" i="1"/>
  <c r="E74" i="1"/>
  <c r="C75" i="1"/>
  <c r="E75" i="1"/>
  <c r="C76" i="1"/>
  <c r="E76" i="1"/>
  <c r="C77" i="1"/>
  <c r="E77" i="1"/>
  <c r="C78" i="1"/>
  <c r="E78" i="1"/>
  <c r="C79" i="1"/>
  <c r="E79" i="1"/>
  <c r="C80" i="1"/>
  <c r="E80" i="1"/>
  <c r="C81" i="1"/>
  <c r="E81" i="1"/>
  <c r="C82" i="1"/>
  <c r="E82" i="1"/>
  <c r="C83" i="1"/>
  <c r="E83" i="1"/>
  <c r="C84" i="1"/>
  <c r="E84" i="1"/>
  <c r="C85" i="1"/>
  <c r="E85" i="1"/>
  <c r="C86" i="1"/>
  <c r="E86" i="1"/>
  <c r="C87" i="1"/>
  <c r="E87" i="1"/>
  <c r="C88" i="1"/>
  <c r="E88" i="1"/>
  <c r="C89" i="1"/>
  <c r="E89" i="1"/>
  <c r="C90" i="1"/>
  <c r="E90" i="1"/>
  <c r="C91" i="1"/>
  <c r="E91" i="1"/>
  <c r="C92" i="1"/>
  <c r="E92" i="1"/>
  <c r="C93" i="1"/>
  <c r="E93" i="1"/>
  <c r="C94" i="1"/>
  <c r="E94" i="1"/>
  <c r="C95" i="1"/>
  <c r="E95" i="1"/>
  <c r="C96" i="1"/>
  <c r="E96" i="1"/>
  <c r="C97" i="1"/>
  <c r="E97" i="1"/>
  <c r="C98" i="1"/>
  <c r="E98" i="1"/>
  <c r="C99" i="1"/>
  <c r="E99" i="1"/>
  <c r="C100" i="1"/>
  <c r="E100" i="1"/>
  <c r="C101" i="1"/>
  <c r="E101" i="1"/>
  <c r="C102" i="1"/>
  <c r="E102" i="1"/>
  <c r="C103" i="1"/>
  <c r="E103" i="1"/>
  <c r="C104" i="1"/>
  <c r="E104" i="1"/>
  <c r="C105" i="1"/>
  <c r="E105" i="1"/>
  <c r="C106" i="1"/>
  <c r="E106" i="1"/>
  <c r="C107" i="1"/>
  <c r="E107" i="1"/>
  <c r="C108" i="1"/>
  <c r="E108" i="1"/>
  <c r="C109" i="1"/>
  <c r="E109" i="1"/>
  <c r="C110" i="1"/>
  <c r="E110" i="1"/>
  <c r="C111" i="1"/>
  <c r="E111" i="1"/>
  <c r="C112" i="1"/>
  <c r="E112" i="1"/>
  <c r="C113" i="1"/>
  <c r="E113" i="1"/>
  <c r="C114" i="1"/>
  <c r="E114" i="1"/>
  <c r="C115" i="1"/>
  <c r="E115" i="1"/>
  <c r="C116" i="1"/>
  <c r="E116" i="1"/>
  <c r="C117" i="1"/>
  <c r="E117" i="1"/>
  <c r="C118" i="1"/>
  <c r="E118" i="1"/>
  <c r="C119" i="1"/>
  <c r="E119" i="1"/>
  <c r="C120" i="1"/>
  <c r="E120" i="1"/>
  <c r="C121" i="1"/>
  <c r="E121" i="1"/>
  <c r="C122" i="1"/>
  <c r="E122" i="1"/>
  <c r="C123" i="1"/>
  <c r="E123" i="1"/>
  <c r="C124" i="1"/>
  <c r="E124" i="1"/>
  <c r="C125" i="1"/>
  <c r="E125" i="1"/>
  <c r="C126" i="1"/>
  <c r="E126" i="1"/>
  <c r="C127" i="1"/>
  <c r="E127" i="1"/>
  <c r="C128" i="1"/>
  <c r="E128" i="1"/>
  <c r="C129" i="1"/>
  <c r="E129" i="1"/>
  <c r="C130" i="1"/>
  <c r="E130" i="1"/>
  <c r="C131" i="1"/>
  <c r="E131" i="1"/>
  <c r="C132" i="1"/>
  <c r="E132" i="1"/>
  <c r="C133" i="1"/>
  <c r="E133" i="1"/>
  <c r="C134" i="1"/>
  <c r="E134" i="1"/>
  <c r="C135" i="1"/>
  <c r="E135" i="1"/>
  <c r="C136" i="1"/>
  <c r="E136" i="1"/>
  <c r="C137" i="1"/>
  <c r="E137" i="1"/>
  <c r="C138" i="1"/>
  <c r="E138" i="1"/>
  <c r="C139" i="1"/>
  <c r="E139" i="1"/>
  <c r="C140" i="1"/>
  <c r="E140" i="1"/>
  <c r="C141" i="1"/>
  <c r="E141" i="1"/>
  <c r="C142" i="1"/>
  <c r="E142" i="1"/>
  <c r="C143" i="1"/>
  <c r="E143" i="1"/>
  <c r="C144" i="1"/>
  <c r="E144" i="1"/>
  <c r="C145" i="1"/>
  <c r="E145" i="1"/>
  <c r="C146" i="1"/>
  <c r="E146" i="1"/>
  <c r="C147" i="1"/>
  <c r="E147" i="1"/>
  <c r="C148" i="1"/>
  <c r="E148" i="1"/>
  <c r="C149" i="1"/>
  <c r="E149" i="1"/>
  <c r="C150" i="1"/>
  <c r="E150" i="1"/>
  <c r="C151" i="1"/>
  <c r="E151" i="1"/>
  <c r="C152" i="1"/>
  <c r="E152" i="1"/>
  <c r="C153" i="1"/>
  <c r="E153" i="1"/>
  <c r="C154" i="1"/>
  <c r="E154" i="1"/>
  <c r="C155" i="1"/>
  <c r="E155" i="1"/>
  <c r="C156" i="1"/>
  <c r="E156" i="1"/>
  <c r="C157" i="1"/>
  <c r="E157" i="1"/>
  <c r="C158" i="1"/>
  <c r="E158" i="1"/>
  <c r="C159" i="1"/>
  <c r="E159" i="1"/>
  <c r="C160" i="1"/>
  <c r="E160" i="1"/>
  <c r="C161" i="1"/>
  <c r="E161" i="1"/>
  <c r="C162" i="1"/>
  <c r="E162" i="1"/>
  <c r="C163" i="1"/>
  <c r="E163" i="1"/>
  <c r="C164" i="1"/>
  <c r="E164" i="1"/>
  <c r="C165" i="1"/>
  <c r="E165" i="1"/>
</calcChain>
</file>

<file path=xl/sharedStrings.xml><?xml version="1.0" encoding="utf-8"?>
<sst xmlns="http://schemas.openxmlformats.org/spreadsheetml/2006/main" count="4309" uniqueCount="1530">
  <si>
    <r>
      <t>LCS/LCSD</t>
    </r>
    <r>
      <rPr>
        <b/>
        <vertAlign val="superscript"/>
        <sz val="10"/>
        <rFont val="Calibri"/>
        <family val="2"/>
      </rPr>
      <t>(2)</t>
    </r>
  </si>
  <si>
    <r>
      <t>MS/MSD</t>
    </r>
    <r>
      <rPr>
        <b/>
        <vertAlign val="superscript"/>
        <sz val="10"/>
        <rFont val="Calibri"/>
        <family val="2"/>
      </rPr>
      <t xml:space="preserve">(2,3) </t>
    </r>
  </si>
  <si>
    <t>DUP</t>
  </si>
  <si>
    <t>Method</t>
  </si>
  <si>
    <t>Analyte</t>
  </si>
  <si>
    <t>CAS Number</t>
  </si>
  <si>
    <r>
      <t>MDL (%w/w)</t>
    </r>
    <r>
      <rPr>
        <b/>
        <vertAlign val="superscript"/>
        <sz val="10"/>
        <color indexed="8"/>
        <rFont val="Calibri"/>
        <family val="2"/>
      </rPr>
      <t>(1,2)</t>
    </r>
  </si>
  <si>
    <r>
      <t>PQL (%w/w)</t>
    </r>
    <r>
      <rPr>
        <b/>
        <vertAlign val="superscript"/>
        <sz val="10"/>
        <color indexed="8"/>
        <rFont val="Calibri"/>
        <family val="2"/>
      </rPr>
      <t>(1,2)</t>
    </r>
  </si>
  <si>
    <t>Lower</t>
  </si>
  <si>
    <t>Upper</t>
  </si>
  <si>
    <t>RPD</t>
  </si>
  <si>
    <t>SM 2540G</t>
  </si>
  <si>
    <t>Total Solids (TS)</t>
  </si>
  <si>
    <t>NA</t>
  </si>
  <si>
    <t>EPA 160.4</t>
  </si>
  <si>
    <t>Total Volatile Solids (TVS)</t>
  </si>
  <si>
    <t>1) Samples may be diluted due to the presence of high levels of target and non-target analytes, or other matrix interferences.</t>
  </si>
  <si>
    <t>2) Laboratory MDLs, PQLs and Control Limits are subject to change.</t>
  </si>
  <si>
    <t>3) MS/MSD Not applicable per method</t>
  </si>
  <si>
    <r>
      <t>LCS/LCSD</t>
    </r>
    <r>
      <rPr>
        <b/>
        <vertAlign val="superscript"/>
        <sz val="10"/>
        <rFont val="Calibri"/>
        <family val="2"/>
      </rPr>
      <t>(3)</t>
    </r>
  </si>
  <si>
    <r>
      <t>MS/MSD</t>
    </r>
    <r>
      <rPr>
        <b/>
        <vertAlign val="superscript"/>
        <sz val="10"/>
        <rFont val="Calibri"/>
        <family val="2"/>
      </rPr>
      <t>(3)</t>
    </r>
  </si>
  <si>
    <r>
      <t>True MDL (mg/kg)</t>
    </r>
    <r>
      <rPr>
        <b/>
        <vertAlign val="superscript"/>
        <sz val="10"/>
        <color indexed="8"/>
        <rFont val="Calibri"/>
        <family val="2"/>
      </rPr>
      <t>(1,2,3)</t>
    </r>
  </si>
  <si>
    <r>
      <t>PQL (mg/kg)</t>
    </r>
    <r>
      <rPr>
        <b/>
        <vertAlign val="superscript"/>
        <sz val="10"/>
        <color indexed="8"/>
        <rFont val="Calibri"/>
        <family val="2"/>
      </rPr>
      <t>(1,2,3)</t>
    </r>
  </si>
  <si>
    <t>Lloyd Kahn</t>
  </si>
  <si>
    <t>TOC</t>
  </si>
  <si>
    <t>7440-44-0</t>
  </si>
  <si>
    <t>1) Actual solid reporting limits are on a dry weight basis and will be higher than the values listed due to moisture content and the volume of the solid sample.</t>
  </si>
  <si>
    <t>2) Samples may be diluted due to the presence of high levels of target and non-target analytes, or other matrix interferences.</t>
  </si>
  <si>
    <t>3) Laboratory MDLs, PQLs and Control Limits are subject to change.</t>
  </si>
  <si>
    <t>EPA 350.1</t>
  </si>
  <si>
    <t>NH3 (Ammonia)</t>
  </si>
  <si>
    <t>7664-41-7</t>
  </si>
  <si>
    <r>
      <t>LCS/LCSD</t>
    </r>
    <r>
      <rPr>
        <b/>
        <vertAlign val="superscript"/>
        <sz val="10"/>
        <rFont val="Calibri"/>
        <family val="2"/>
      </rPr>
      <t>(</t>
    </r>
    <r>
      <rPr>
        <b/>
        <vertAlign val="superscript"/>
        <sz val="10"/>
        <rFont val="Calibri"/>
        <family val="2"/>
      </rPr>
      <t>3)</t>
    </r>
  </si>
  <si>
    <r>
      <t xml:space="preserve">MDL (umole/g) </t>
    </r>
    <r>
      <rPr>
        <b/>
        <vertAlign val="superscript"/>
        <sz val="10"/>
        <color indexed="8"/>
        <rFont val="Calibri"/>
        <family val="2"/>
      </rPr>
      <t>(1,2)</t>
    </r>
  </si>
  <si>
    <t>MDL Epic value (umole/g)</t>
  </si>
  <si>
    <r>
      <t xml:space="preserve">PQL (umole/g) </t>
    </r>
    <r>
      <rPr>
        <b/>
        <vertAlign val="superscript"/>
        <sz val="10"/>
        <color indexed="8"/>
        <rFont val="Calibri"/>
        <family val="2"/>
      </rPr>
      <t>(1,2)</t>
    </r>
  </si>
  <si>
    <t>PQL Epic value (umole/g)</t>
  </si>
  <si>
    <t>Draft 1629</t>
  </si>
  <si>
    <t>Acid Volatile Sulfide (AVS)</t>
  </si>
  <si>
    <t>2) Laboratory MDLs and PQLs are subject to change.</t>
  </si>
  <si>
    <t>3) Method Derived Control Limit</t>
  </si>
  <si>
    <t>Target Analyte</t>
  </si>
  <si>
    <t>RL</t>
  </si>
  <si>
    <t>MDL</t>
  </si>
  <si>
    <t>LCS Limits</t>
  </si>
  <si>
    <t>MS/MSD Limits</t>
  </si>
  <si>
    <t>mg/Kg</t>
  </si>
  <si>
    <t>% Rec.</t>
  </si>
  <si>
    <t>Max %</t>
  </si>
  <si>
    <t xml:space="preserve">Cyanide, Total </t>
  </si>
  <si>
    <t>57-12-5</t>
  </si>
  <si>
    <t xml:space="preserve"> 9012A</t>
  </si>
  <si>
    <t>90-110</t>
  </si>
  <si>
    <t>Nitrate+Nitrite</t>
  </si>
  <si>
    <t>Percent Moisture</t>
  </si>
  <si>
    <t>2540G</t>
  </si>
  <si>
    <t>TKN (Total Kjeldahl Nitrogen)</t>
  </si>
  <si>
    <t>7727-37-9</t>
  </si>
  <si>
    <t>Phosphorus</t>
  </si>
  <si>
    <t>7723-14-0</t>
  </si>
  <si>
    <t>6010B</t>
  </si>
  <si>
    <t>80-120</t>
  </si>
  <si>
    <t>75-125</t>
  </si>
  <si>
    <t>NOTES:</t>
  </si>
  <si>
    <t>Compounds, Reporting Limits, Method Detection Limits, Control Limits, and/or Method versions are subject to change.</t>
  </si>
  <si>
    <r>
      <rPr>
        <vertAlign val="superscript"/>
        <sz val="12"/>
        <rFont val="Arial"/>
        <family val="2"/>
      </rPr>
      <t>a</t>
    </r>
    <r>
      <rPr>
        <sz val="12"/>
        <rFont val="Arial"/>
        <family val="2"/>
      </rPr>
      <t>Limit not achievable</t>
    </r>
  </si>
  <si>
    <r>
      <t>MS/MSD</t>
    </r>
    <r>
      <rPr>
        <b/>
        <vertAlign val="superscript"/>
        <sz val="10"/>
        <rFont val="Calibri"/>
        <family val="2"/>
      </rPr>
      <t>(2)</t>
    </r>
  </si>
  <si>
    <t>List</t>
  </si>
  <si>
    <r>
      <t xml:space="preserve">True MDL (ug/kg) </t>
    </r>
    <r>
      <rPr>
        <b/>
        <vertAlign val="superscript"/>
        <sz val="10"/>
        <color indexed="8"/>
        <rFont val="Calibri"/>
        <family val="2"/>
      </rPr>
      <t>(1,2)</t>
    </r>
  </si>
  <si>
    <r>
      <t xml:space="preserve">PQL (ug/kg) </t>
    </r>
    <r>
      <rPr>
        <b/>
        <vertAlign val="superscript"/>
        <sz val="10"/>
        <color indexed="8"/>
        <rFont val="Calibri"/>
        <family val="2"/>
      </rPr>
      <t>(1,2)</t>
    </r>
  </si>
  <si>
    <t>CS</t>
  </si>
  <si>
    <t>Total PCB</t>
  </si>
  <si>
    <t>ALL</t>
  </si>
  <si>
    <t>PCB-1016 (Aroclor 1016)</t>
  </si>
  <si>
    <t>12674-11-2</t>
  </si>
  <si>
    <t>PCB-1221 (Aroclor 1221)</t>
  </si>
  <si>
    <t>11104-28-2</t>
  </si>
  <si>
    <t>PCB-1232 (Aroclor 1232)</t>
  </si>
  <si>
    <t>11141-16-5</t>
  </si>
  <si>
    <t>PCB-1242 (Aroclor 1242)</t>
  </si>
  <si>
    <t>53469-21-9</t>
  </si>
  <si>
    <t>PCB-1248 (Aroclor 1248)</t>
  </si>
  <si>
    <t>12672-29-6</t>
  </si>
  <si>
    <t>PCB-1254 (Aroclor 1254)</t>
  </si>
  <si>
    <t>11097-69-1</t>
  </si>
  <si>
    <t>PCB-1260 (Aroclor 1260)</t>
  </si>
  <si>
    <t>11096-82-5</t>
  </si>
  <si>
    <t>PCB-1262 (Aroclor 1262)</t>
  </si>
  <si>
    <t>37324-23-5</t>
  </si>
  <si>
    <t>PCB-1268 (Aroclor 1268)</t>
  </si>
  <si>
    <t>11100-14-4</t>
  </si>
  <si>
    <t>SUR</t>
  </si>
  <si>
    <t>Decachlorobiphenyl (S)</t>
  </si>
  <si>
    <t>2051-24-3</t>
  </si>
  <si>
    <t>Tetrachloro-m-xylene (S)</t>
  </si>
  <si>
    <t>877-09-8</t>
  </si>
  <si>
    <r>
      <t xml:space="preserve">True MDL (ug/kg) </t>
    </r>
    <r>
      <rPr>
        <b/>
        <vertAlign val="superscript"/>
        <sz val="10"/>
        <color indexed="8"/>
        <rFont val="Calibri"/>
        <family val="2"/>
      </rPr>
      <t>(1,2,3)</t>
    </r>
  </si>
  <si>
    <r>
      <t xml:space="preserve">PQL (ug/kg) </t>
    </r>
    <r>
      <rPr>
        <b/>
        <vertAlign val="superscript"/>
        <sz val="10"/>
        <color indexed="8"/>
        <rFont val="Calibri"/>
        <family val="2"/>
      </rPr>
      <t>(1,2,3)</t>
    </r>
  </si>
  <si>
    <t>Water = Separatory Funnel Extraction</t>
  </si>
  <si>
    <t>Congener</t>
  </si>
  <si>
    <t>IUPAC #</t>
  </si>
  <si>
    <t>Water (1 L)</t>
  </si>
  <si>
    <t>Actual Water Control LCS Limits</t>
  </si>
  <si>
    <t>Soil</t>
  </si>
  <si>
    <t>Actual Soil Control LCS Limits</t>
  </si>
  <si>
    <t>Oil/Tissue (10 g)</t>
  </si>
  <si>
    <t>Actual Oil/Tissue Control LCS Limits</t>
  </si>
  <si>
    <t>Control Limits</t>
  </si>
  <si>
    <t>MDL (pg/L)</t>
  </si>
  <si>
    <t>MDL (ng/L)</t>
  </si>
  <si>
    <t>PRL (pg/L)</t>
  </si>
  <si>
    <t>PRL (ng/L)</t>
  </si>
  <si>
    <t>MDL (ng/Kg)</t>
  </si>
  <si>
    <t>PRL (ng/Kg)</t>
  </si>
  <si>
    <t>PRL(ng/Kg)</t>
  </si>
  <si>
    <t>2-Chlorobiphenyl</t>
  </si>
  <si>
    <t>PCB-1</t>
  </si>
  <si>
    <t>3-Chlorobiphenyl</t>
  </si>
  <si>
    <t>PCB-2</t>
  </si>
  <si>
    <t>No Charts</t>
  </si>
  <si>
    <t>4-Chlorobiphenyl</t>
  </si>
  <si>
    <t>PCB-3</t>
  </si>
  <si>
    <t>2,2'-Dichlorobiphenyl</t>
  </si>
  <si>
    <t>PCB-4</t>
  </si>
  <si>
    <t>2,6-Dichlorobiphenyl</t>
  </si>
  <si>
    <t>PCB-10</t>
  </si>
  <si>
    <t>2,5-Dichlorobiphenyl</t>
  </si>
  <si>
    <t>PCB-9</t>
  </si>
  <si>
    <t>2,4-Dichlorobiphenyl</t>
  </si>
  <si>
    <t>PCB-7</t>
  </si>
  <si>
    <t>2,3'-Dichlorobiphenyl</t>
  </si>
  <si>
    <t>PCB-6</t>
  </si>
  <si>
    <t>2,3-Dichlorobiphenyl</t>
  </si>
  <si>
    <t>PCB-5</t>
  </si>
  <si>
    <t>2,4'-Dichlorobiphenyl</t>
  </si>
  <si>
    <t>PCB-8</t>
  </si>
  <si>
    <t>3,5-Dichlorobiphenyl</t>
  </si>
  <si>
    <t>PCB-14</t>
  </si>
  <si>
    <t>3,3'-Dichlorobiphenyl</t>
  </si>
  <si>
    <t>PCB-11</t>
  </si>
  <si>
    <t>PCB-(13/12)</t>
  </si>
  <si>
    <t>4,4'-Dichlorobiphenyl</t>
  </si>
  <si>
    <t>PCB-15</t>
  </si>
  <si>
    <t>2,2',6-Trichlorobiphenyl</t>
  </si>
  <si>
    <t>PCB-19</t>
  </si>
  <si>
    <t>PCB-(30/18)</t>
  </si>
  <si>
    <t>2,2',4-Trichlorobiphenyl</t>
  </si>
  <si>
    <t>PCB-17</t>
  </si>
  <si>
    <t>2,3',6-Trichlorobiphenyl</t>
  </si>
  <si>
    <t>PCB-27</t>
  </si>
  <si>
    <t>2,3,6-Trichlorobiphenyl</t>
  </si>
  <si>
    <t>PCB-24</t>
  </si>
  <si>
    <t>2,2',3-Trichlorobiphenyl</t>
  </si>
  <si>
    <t>PCB-16</t>
  </si>
  <si>
    <t>2,4',6-Trichlorobiphenyl</t>
  </si>
  <si>
    <t>PCB-32</t>
  </si>
  <si>
    <t>2',3,5-Trichlorobiphenyl</t>
  </si>
  <si>
    <t>PCB-34</t>
  </si>
  <si>
    <t>2,3,5-Trichlorobiphenyl</t>
  </si>
  <si>
    <t>PCB-23</t>
  </si>
  <si>
    <t>PCB-(26/29)</t>
  </si>
  <si>
    <t>2,3',4-Trichlorobiphenyl</t>
  </si>
  <si>
    <t>PCB-25</t>
  </si>
  <si>
    <t>2,4',5-Trichlorobiphenyl</t>
  </si>
  <si>
    <t>PCB-31</t>
  </si>
  <si>
    <t>PCB-(28/20)</t>
  </si>
  <si>
    <t>PCB-(21/33)</t>
  </si>
  <si>
    <t>2,3,4'-Trichlorobiphenyl</t>
  </si>
  <si>
    <t>PCB-22</t>
  </si>
  <si>
    <t>3,3',5-Trichlorbiphenyl</t>
  </si>
  <si>
    <t>PCB-36</t>
  </si>
  <si>
    <t>3,4',5-Trichlorobiphenyl</t>
  </si>
  <si>
    <t>PCB-39</t>
  </si>
  <si>
    <t>3,4,5-Trichlorobiphenyl</t>
  </si>
  <si>
    <t>PCB-38</t>
  </si>
  <si>
    <t>3,3',4-Trichlorobiphenyl</t>
  </si>
  <si>
    <t>PCB-35</t>
  </si>
  <si>
    <t>3,4,4'-Trichlorobiphenyl</t>
  </si>
  <si>
    <t>PCB-37</t>
  </si>
  <si>
    <t>2,2',6,6'-Tetrachlorbiphenyl</t>
  </si>
  <si>
    <t>PCB-54</t>
  </si>
  <si>
    <t>PCB-(50/53)</t>
  </si>
  <si>
    <t>PCB-(45/51)</t>
  </si>
  <si>
    <t>2,2',3,6'-Tetrachlorobiphenyl</t>
  </si>
  <si>
    <t>PCB-46</t>
  </si>
  <si>
    <t>2,2',5,5'-Tetrachlorobiphenyl</t>
  </si>
  <si>
    <t>PCB-52</t>
  </si>
  <si>
    <t>2,3',5',6-Tetrachlorobiphenyl</t>
  </si>
  <si>
    <t>PCB-(73/43)</t>
  </si>
  <si>
    <t>PCB-(69/49)</t>
  </si>
  <si>
    <t>2,2',4,5-Tetrachlorobiphenyl</t>
  </si>
  <si>
    <t>PCB-48</t>
  </si>
  <si>
    <t>PCB-(44/47/65)</t>
  </si>
  <si>
    <t>PCB-(59/62/75)</t>
  </si>
  <si>
    <t>2,2',3,4'-Tetrachlorobiphenyl</t>
  </si>
  <si>
    <t>PCB-42</t>
  </si>
  <si>
    <t>PCB-(41/40/71)</t>
  </si>
  <si>
    <t>2,3,4',6-Tetrachlorobiphenyl</t>
  </si>
  <si>
    <t>PCB-64</t>
  </si>
  <si>
    <t>2,3',5,5'-Tetrachlorobiphenyl</t>
  </si>
  <si>
    <t>PCB-72</t>
  </si>
  <si>
    <t>2,3',4,5'-Tetrachlorobiphenyl</t>
  </si>
  <si>
    <t>PCB-68</t>
  </si>
  <si>
    <t>2,3,3',5-Tetrachlorobiphenyl</t>
  </si>
  <si>
    <t>PCB-57</t>
  </si>
  <si>
    <t>2,3,3',5'-Tetrachlorobiphenyl</t>
  </si>
  <si>
    <t>PCB-58</t>
  </si>
  <si>
    <t>2,3',4,5-Tetrachlorobiphenyl</t>
  </si>
  <si>
    <t>PCB-67</t>
  </si>
  <si>
    <t>2,3,4',5-Tetrachlorobiphenyl</t>
  </si>
  <si>
    <t>PCB-63</t>
  </si>
  <si>
    <t>PCB-(61/70/74/76)</t>
  </si>
  <si>
    <t>2,3',4,4'-Tetrachlorobiphenyl</t>
  </si>
  <si>
    <t>PCB-66</t>
  </si>
  <si>
    <t>2,3,3',4-Tetrachlorobiphenyl</t>
  </si>
  <si>
    <t>PCB-55</t>
  </si>
  <si>
    <t>2,3,3',4'-Tetrachlorobiphenyl</t>
  </si>
  <si>
    <t>PCB-56</t>
  </si>
  <si>
    <t>2,3,4,4'-Tetrachlorobiphenyl</t>
  </si>
  <si>
    <t>PCB-60</t>
  </si>
  <si>
    <t>3,3',5,5'-Tetrachlorobiphenyl</t>
  </si>
  <si>
    <t>PCB-80</t>
  </si>
  <si>
    <t>3,3',4,5'-Tetrachlorobiphenyl</t>
  </si>
  <si>
    <t>PCB-79</t>
  </si>
  <si>
    <t>3,3',4,5-Tetrachlorobiphenyl</t>
  </si>
  <si>
    <t>PCB-78</t>
  </si>
  <si>
    <t>3,4,4',5-Tetrachlorobiphenyl</t>
  </si>
  <si>
    <t>PCB-81</t>
  </si>
  <si>
    <t>3,3',4,4'-Tetrachlorobiphenyl</t>
  </si>
  <si>
    <t>PCB-77</t>
  </si>
  <si>
    <t>2,2',4,6,6'-Pentachlorobiphenyl</t>
  </si>
  <si>
    <t>PCB-104</t>
  </si>
  <si>
    <t>2,2',3,6,6'-Pentachlorobiphenyl</t>
  </si>
  <si>
    <t>PCB-96</t>
  </si>
  <si>
    <t>2,2',4,5',6-Pentachlorobiphenyl</t>
  </si>
  <si>
    <t>PCB-103</t>
  </si>
  <si>
    <t>2,2',3,5,6'-Pentachlorobiphenyl</t>
  </si>
  <si>
    <t>PCB-94</t>
  </si>
  <si>
    <t>2,2',3,5',6-Pentachlorobiphenyl</t>
  </si>
  <si>
    <t>PCB-95</t>
  </si>
  <si>
    <t>PCB-(100/93/102/98)</t>
  </si>
  <si>
    <t>PCB-(88/91)</t>
  </si>
  <si>
    <t>2,2',3,3',6-Pentachlorobiphenyl</t>
  </si>
  <si>
    <t>PCB-84</t>
  </si>
  <si>
    <t>2,2',3,4,6'-Pentachlorobiphenyl</t>
  </si>
  <si>
    <t>PCB-89</t>
  </si>
  <si>
    <t>2,3',4,5',6-Pentachlorobiphenyl</t>
  </si>
  <si>
    <t>PCB-121</t>
  </si>
  <si>
    <t>2,2',3,5,5'-Pentachlorobiphenyl</t>
  </si>
  <si>
    <t>PCB-92</t>
  </si>
  <si>
    <t>PCB-(113/90/101)</t>
  </si>
  <si>
    <t>2,2',3,3',5-Pentachlorobiphenyl</t>
  </si>
  <si>
    <t>PCB-83</t>
  </si>
  <si>
    <t>2,2',4,4',5-Pentachlorobiphenyl</t>
  </si>
  <si>
    <t>PCB-99</t>
  </si>
  <si>
    <t>2,3,3',5,6-Pentachlorobiphenyl</t>
  </si>
  <si>
    <t>PCB-112</t>
  </si>
  <si>
    <t>PCB-(108/119/86/97/125/87)</t>
  </si>
  <si>
    <t>PCB-(117/116/85)</t>
  </si>
  <si>
    <t>PCB-(110/115)</t>
  </si>
  <si>
    <t>2,2',3,3',4-Pentachlorobiphenyl</t>
  </si>
  <si>
    <t>PCB-82</t>
  </si>
  <si>
    <t>2,3,3',5,5'-Pentachlorobiphenyl</t>
  </si>
  <si>
    <t>PCB-111</t>
  </si>
  <si>
    <t>2,3',4,5,5'-Pentachlorobiphenyl</t>
  </si>
  <si>
    <t>PCB-120</t>
  </si>
  <si>
    <t>PCB-(107/124)</t>
  </si>
  <si>
    <t>2,3,3',4,6-Pentachlorobiphenyl</t>
  </si>
  <si>
    <t>PCB-109</t>
  </si>
  <si>
    <t>2,3',4,4',5'-Pentachlorobiphenyl</t>
  </si>
  <si>
    <t>PCB-123</t>
  </si>
  <si>
    <t>2,3,3',4,5-Pentachlorobiphenyl</t>
  </si>
  <si>
    <t>PCB-106</t>
  </si>
  <si>
    <t>2,3',4,4',5-Pentachlorobiphenyl</t>
  </si>
  <si>
    <t>PCB-118</t>
  </si>
  <si>
    <t>2,3,3',4',5'-Pentachlorobiphenyl</t>
  </si>
  <si>
    <t>PCB-122</t>
  </si>
  <si>
    <t>2,3,4,4',5-Pentachlorobiphenyl</t>
  </si>
  <si>
    <t>PCB-114</t>
  </si>
  <si>
    <t>2,3,3',4,4'-Pentachlorobiphenyl</t>
  </si>
  <si>
    <t>PCB-105</t>
  </si>
  <si>
    <t>3,3',4,5,5'-Pentachlorobiphenyl</t>
  </si>
  <si>
    <t>PCB-127</t>
  </si>
  <si>
    <t>3,3',4,4',5-Pentachlorobiphenyl</t>
  </si>
  <si>
    <t>PCB-126</t>
  </si>
  <si>
    <t>2,2',4,4',6,6'-Hexachlorobiphenyl</t>
  </si>
  <si>
    <t>PCB-155</t>
  </si>
  <si>
    <t>2,2',3,5,6,6'-Hexachlorobiphenyl</t>
  </si>
  <si>
    <t>PCB-152</t>
  </si>
  <si>
    <t>2,2',3,4',6,6'-Hexachlorobiphenyl</t>
  </si>
  <si>
    <t>PCB-150</t>
  </si>
  <si>
    <t>2,2',3,3',6,6'-Hexachlorobiphenyl</t>
  </si>
  <si>
    <t>PCB-136</t>
  </si>
  <si>
    <t>2,2',3,4,6,6'-Hexachlorobiphenyl</t>
  </si>
  <si>
    <t>PCB-145</t>
  </si>
  <si>
    <t>2,2',3,4',5,6'-Hexachlorobiphenyl</t>
  </si>
  <si>
    <t>PCB-148</t>
  </si>
  <si>
    <t>PCB-(151/135)</t>
  </si>
  <si>
    <t>2,2'4,4',5,6'-Hexachlorobiphenyl</t>
  </si>
  <si>
    <t>PCB-154</t>
  </si>
  <si>
    <t>2,2',3,4,5',6-Hexachlorobiphenyl</t>
  </si>
  <si>
    <t>PCB-144</t>
  </si>
  <si>
    <t>PCB-(147/149)</t>
  </si>
  <si>
    <t>PCB-(134/143)</t>
  </si>
  <si>
    <t>PCB-(139/140)</t>
  </si>
  <si>
    <t>2,2'3,3',4,6-Hexachlorobiphenyl</t>
  </si>
  <si>
    <t>PCB-131</t>
  </si>
  <si>
    <t>2,2',3,4,5,6-Hexachlorobiphenyl</t>
  </si>
  <si>
    <t>PCB-142</t>
  </si>
  <si>
    <t>2,2',3,3',4,6'-Hexachlorobiphenyl</t>
  </si>
  <si>
    <t>PCB-132</t>
  </si>
  <si>
    <t>2,2',3,3',5,5'-Hexachlorobiphenyl</t>
  </si>
  <si>
    <t>PCB-133</t>
  </si>
  <si>
    <t>2,3,3',5,5',6-Hexachlorobiphenyl</t>
  </si>
  <si>
    <t>PCB-165</t>
  </si>
  <si>
    <t>2,2',3,4',5,5'-Hexachlorobiphenyl</t>
  </si>
  <si>
    <t>PCB-146</t>
  </si>
  <si>
    <t>2,3,3',4,5',6-Hexachlorobiphenyl</t>
  </si>
  <si>
    <t>PCB-161</t>
  </si>
  <si>
    <t>PCB-(153/168)</t>
  </si>
  <si>
    <t>2,2',3,4,5,5'-Hexachlorobiphenyl</t>
  </si>
  <si>
    <t>PCB-141</t>
  </si>
  <si>
    <t>2,2',3,3',4,5'-Hexachlorobiphenyl</t>
  </si>
  <si>
    <t>PCB-130</t>
  </si>
  <si>
    <t>2,2',3,4,4',5-Hexachlorobiphenyl</t>
  </si>
  <si>
    <t>PCB-137</t>
  </si>
  <si>
    <t>2,3,3',4',5',6-Hexachlorobiphenyl</t>
  </si>
  <si>
    <t>PCB-164</t>
  </si>
  <si>
    <t>PCB-(138/163/129)</t>
  </si>
  <si>
    <t>2,3,3',4,5,6-Hexachlorobiphenyl</t>
  </si>
  <si>
    <t>PCB-160</t>
  </si>
  <si>
    <t>2,3,3',4,4',6-Hexachlorobiphenyl</t>
  </si>
  <si>
    <t>PCB-158</t>
  </si>
  <si>
    <t>PCB-(128/166)</t>
  </si>
  <si>
    <t>2,3,3',4,5,5'-Hexachlorobiphenyl</t>
  </si>
  <si>
    <t>PCB-159</t>
  </si>
  <si>
    <t>2,3,3',4',5,5'-Hexachlorobiphenyl</t>
  </si>
  <si>
    <t>PCB-162</t>
  </si>
  <si>
    <t>2,3',4,4',5,5'-Hexachlorobiphenyl</t>
  </si>
  <si>
    <t>PCB-167</t>
  </si>
  <si>
    <t>PCB-(156/157)</t>
  </si>
  <si>
    <t>3,3',4,4',5,5'-Hexachlorobiphenyl</t>
  </si>
  <si>
    <t>PCB-169</t>
  </si>
  <si>
    <t>2,2',3,4',5,6,6'-Heptachlorobiphenyl</t>
  </si>
  <si>
    <t>PCB-188</t>
  </si>
  <si>
    <t>2,2',3,3',5,6,6'-Heptachlorobiphenyl</t>
  </si>
  <si>
    <t>PCB-179</t>
  </si>
  <si>
    <t>2,2',3,4,4',6,6'-Heptachlorobiphenyl</t>
  </si>
  <si>
    <t>PCB-184</t>
  </si>
  <si>
    <t>2,2',3,3',4,6,6'-Heptachlorobiphenyl</t>
  </si>
  <si>
    <t>PCB-176</t>
  </si>
  <si>
    <t>2,2',3,4,5,6,6'-Heptachlorobiphenyl</t>
  </si>
  <si>
    <t>PCB-178</t>
  </si>
  <si>
    <t>2,2',3,3',5,5',6-Heptachlorobiphenyl</t>
  </si>
  <si>
    <t>PCB-175</t>
  </si>
  <si>
    <t>2,2',3,3',4,5',6-Heptachlorobiphenyl</t>
  </si>
  <si>
    <t>PCB-187</t>
  </si>
  <si>
    <t>2,2',3,4',5,5',6-Heptachlorobiphenyl</t>
  </si>
  <si>
    <t>PCB-182</t>
  </si>
  <si>
    <t>2,2',3,4,4',5,6'-Heptachlorobiphenyl</t>
  </si>
  <si>
    <t>PCB-186</t>
  </si>
  <si>
    <t>PCB-(183/185)</t>
  </si>
  <si>
    <t>2,2',3,3',4,5,6'-Heptachlorobiphenyl</t>
  </si>
  <si>
    <t>PCB-174</t>
  </si>
  <si>
    <t>2,2'3,3',4,5',6'-Heptachlorobiphenyl</t>
  </si>
  <si>
    <t>PCB-177</t>
  </si>
  <si>
    <t>2,2',3,4,4',5,6-Heptachlorbiphenyl</t>
  </si>
  <si>
    <t>PCB-181</t>
  </si>
  <si>
    <t>PCB-(171/173)</t>
  </si>
  <si>
    <t>2,2'3,3',4,5,5'-Heptachlorobiphenyl</t>
  </si>
  <si>
    <t>PCB-172</t>
  </si>
  <si>
    <t>2,3,3',4,5,5',6-Heptachlorobiphenyl</t>
  </si>
  <si>
    <t>PCB-192</t>
  </si>
  <si>
    <t>PCB-(180/193)</t>
  </si>
  <si>
    <t>2,3,3',4,4',5',6-Heptachlorobiphenyl</t>
  </si>
  <si>
    <t>PCB-191</t>
  </si>
  <si>
    <t>2,2',3,3',4,4',5-Heptachlorobiphenyl</t>
  </si>
  <si>
    <t>PCB-170</t>
  </si>
  <si>
    <t>2,3,3',4,4',5,6-Heptachlorobiphenyl</t>
  </si>
  <si>
    <t>PCB-190</t>
  </si>
  <si>
    <t>2,3,3',4,4',5,5'-Heptachlorobiphenyl</t>
  </si>
  <si>
    <t>PCB-189</t>
  </si>
  <si>
    <t>2,2',3,3',5,5',6,6'-Octachlorobiphenyl</t>
  </si>
  <si>
    <t>PCB-202</t>
  </si>
  <si>
    <t>2,2',3,3',4,5',6,6'-Octachlorobiphenyl</t>
  </si>
  <si>
    <t>PCB-201</t>
  </si>
  <si>
    <t>2,2',3,4,4',5,6,6'-Octachlorobiphenyl</t>
  </si>
  <si>
    <t>PCB-204</t>
  </si>
  <si>
    <t>PCB-(197/200)</t>
  </si>
  <si>
    <t>PCB-(198/199)</t>
  </si>
  <si>
    <t>2,2',3,3',4,4',5,6'-Octachlorobiphenyl</t>
  </si>
  <si>
    <t>PCB-196</t>
  </si>
  <si>
    <t>2,2',3,4,4',5,5',6-Octachlorobiphenyl</t>
  </si>
  <si>
    <t>PCB-203</t>
  </si>
  <si>
    <t>2,2',3,3',4,4',5,6-Octachlorobiphenyl</t>
  </si>
  <si>
    <t>PCB-195</t>
  </si>
  <si>
    <t>2,2',3,3',4,4',5,5'-Octachlorobiphenyl</t>
  </si>
  <si>
    <t>PCB-194</t>
  </si>
  <si>
    <t>2,3,3',4,4',5,5',6-Octachlorobiphenyl</t>
  </si>
  <si>
    <t>PCB-205</t>
  </si>
  <si>
    <t>2,2'3,3',4,4',5,5',6,6'-Nonachlorobiphenyl</t>
  </si>
  <si>
    <t>PCB-208</t>
  </si>
  <si>
    <t>2,2'3,3',4,4',5,6,6'-Nonachlorobiphenyl</t>
  </si>
  <si>
    <t>PCB-207</t>
  </si>
  <si>
    <t>2,2',3,3',4,4',5,5',6-Nonachlorobiphenyl</t>
  </si>
  <si>
    <t>PCB-206</t>
  </si>
  <si>
    <t>Decachlorobiphenyl</t>
  </si>
  <si>
    <t>PCB-209</t>
  </si>
  <si>
    <t>Solids by SW3540</t>
  </si>
  <si>
    <t>Actual Solid Control LCS Limits</t>
  </si>
  <si>
    <t>Wipes by SW3540</t>
  </si>
  <si>
    <t>Tissues</t>
  </si>
  <si>
    <r>
      <t xml:space="preserve"> </t>
    </r>
    <r>
      <rPr>
        <b/>
        <sz val="10"/>
        <rFont val="Arial"/>
        <family val="2"/>
      </rPr>
      <t>Waters</t>
    </r>
  </si>
  <si>
    <t>Control limits</t>
  </si>
  <si>
    <t>CAS#</t>
  </si>
  <si>
    <t>MDL (ng/m2)</t>
  </si>
  <si>
    <t>PRL (ng/m2)</t>
  </si>
  <si>
    <t>2,3,7,8-TCDF</t>
  </si>
  <si>
    <t>51207-31-9</t>
  </si>
  <si>
    <t>2,3,7,8-TCDD</t>
  </si>
  <si>
    <t>1746-01-6</t>
  </si>
  <si>
    <t>1,2,3,7,8-PeCDF</t>
  </si>
  <si>
    <t>57117-41-6</t>
  </si>
  <si>
    <t>2,3,4,7,8-PeCDF</t>
  </si>
  <si>
    <t>57117-31-4</t>
  </si>
  <si>
    <t>1,2,3,7,8-PeCDD</t>
  </si>
  <si>
    <t>40321-76-4</t>
  </si>
  <si>
    <t>1,2,3,4,7,8-HxCDF</t>
  </si>
  <si>
    <t>70648-26-9</t>
  </si>
  <si>
    <t>1,2,3,6,7,8-HxCDF</t>
  </si>
  <si>
    <t>57117-44-9</t>
  </si>
  <si>
    <t>2,3,4,6,7,8-HxCDF</t>
  </si>
  <si>
    <t>60851-34-5</t>
  </si>
  <si>
    <t>1,2,3,7,8,9-HxCDF</t>
  </si>
  <si>
    <t>72918-21-9</t>
  </si>
  <si>
    <t>1,2,3,4,7,8-HxCDD</t>
  </si>
  <si>
    <t>39227-28-6</t>
  </si>
  <si>
    <t>1,2,3,6,7,8-HxCDD</t>
  </si>
  <si>
    <t>57653-85-7</t>
  </si>
  <si>
    <t>1,2,3,7,8,9-HxCDD</t>
  </si>
  <si>
    <t>19408-74-3</t>
  </si>
  <si>
    <t>1,2,3,4,6,7,8-HpCDF</t>
  </si>
  <si>
    <t>67562-39-4</t>
  </si>
  <si>
    <t>1,2,3,4,7,8,9-HpCDF</t>
  </si>
  <si>
    <t>55673-89-7</t>
  </si>
  <si>
    <t>1,2,3,4,6,7,8-HpCDD</t>
  </si>
  <si>
    <t>35822-46-9</t>
  </si>
  <si>
    <t>OCDF</t>
  </si>
  <si>
    <t>39001-02-0</t>
  </si>
  <si>
    <t>OCDD</t>
  </si>
  <si>
    <t>3268-87-9</t>
  </si>
  <si>
    <t>Total TCDF</t>
  </si>
  <si>
    <t>55722-27-5</t>
  </si>
  <si>
    <t>Total TCDD</t>
  </si>
  <si>
    <t>41903-57-5</t>
  </si>
  <si>
    <t>Total PeCDF</t>
  </si>
  <si>
    <t>30402-15-4</t>
  </si>
  <si>
    <t>Total PeCDD</t>
  </si>
  <si>
    <t>36088-22-9</t>
  </si>
  <si>
    <t>Total HxCDF</t>
  </si>
  <si>
    <t>55684-94-1</t>
  </si>
  <si>
    <t>Total HxCDD</t>
  </si>
  <si>
    <t>34465-46-8</t>
  </si>
  <si>
    <t>Total HpCDF</t>
  </si>
  <si>
    <t>38998-75-3</t>
  </si>
  <si>
    <t>Total HpCDD</t>
  </si>
  <si>
    <t>37871-00-4</t>
  </si>
  <si>
    <t>Labeled Analyte</t>
  </si>
  <si>
    <r>
      <t>13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12</t>
    </r>
    <r>
      <rPr>
        <sz val="10"/>
        <rFont val="Arial"/>
        <family val="2"/>
      </rPr>
      <t>-2,3,7,8-TCDF</t>
    </r>
  </si>
  <si>
    <t>89059-46-1</t>
  </si>
  <si>
    <r>
      <t>13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12</t>
    </r>
    <r>
      <rPr>
        <sz val="10"/>
        <rFont val="Arial"/>
        <family val="2"/>
      </rPr>
      <t>-2,3,7,8-TCDD</t>
    </r>
  </si>
  <si>
    <t>76523-40-5</t>
  </si>
  <si>
    <r>
      <t>13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12</t>
    </r>
    <r>
      <rPr>
        <sz val="10"/>
        <rFont val="Arial"/>
        <family val="2"/>
      </rPr>
      <t>-1,2,3,7,8-PeCDF</t>
    </r>
  </si>
  <si>
    <t>109719-77-9</t>
  </si>
  <si>
    <r>
      <t>13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12</t>
    </r>
    <r>
      <rPr>
        <sz val="10"/>
        <rFont val="Arial"/>
        <family val="2"/>
      </rPr>
      <t>-2,3,4,7,8-PeCDF</t>
    </r>
  </si>
  <si>
    <t>116843-02-8</t>
  </si>
  <si>
    <r>
      <t>13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12</t>
    </r>
    <r>
      <rPr>
        <sz val="10"/>
        <rFont val="Arial"/>
        <family val="2"/>
      </rPr>
      <t>-1,2,3,7,8-PeCDD</t>
    </r>
  </si>
  <si>
    <t>109719-79-1</t>
  </si>
  <si>
    <r>
      <t>13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12</t>
    </r>
    <r>
      <rPr>
        <sz val="10"/>
        <rFont val="Arial"/>
        <family val="2"/>
      </rPr>
      <t>-1,2,3,4,7,8-HxCDF</t>
    </r>
  </si>
  <si>
    <t>114423-98-2</t>
  </si>
  <si>
    <r>
      <t>13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12</t>
    </r>
    <r>
      <rPr>
        <sz val="10"/>
        <rFont val="Arial"/>
        <family val="2"/>
      </rPr>
      <t>-1,2,3,6,7,8-HxCDF</t>
    </r>
  </si>
  <si>
    <t>116843-03-9</t>
  </si>
  <si>
    <r>
      <t>13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12</t>
    </r>
    <r>
      <rPr>
        <sz val="10"/>
        <rFont val="Arial"/>
        <family val="2"/>
      </rPr>
      <t>-2,3,4,6,7,8-HxCDF</t>
    </r>
  </si>
  <si>
    <t>116843-05-1</t>
  </si>
  <si>
    <r>
      <t>13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12</t>
    </r>
    <r>
      <rPr>
        <sz val="10"/>
        <rFont val="Arial"/>
        <family val="2"/>
      </rPr>
      <t>-1,2,3,7,8,9-HxCDF</t>
    </r>
  </si>
  <si>
    <t>116843-04-0</t>
  </si>
  <si>
    <r>
      <t>13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12</t>
    </r>
    <r>
      <rPr>
        <sz val="10"/>
        <rFont val="Arial"/>
        <family val="2"/>
      </rPr>
      <t>-1,2,3,4,7,8-HxCDD</t>
    </r>
  </si>
  <si>
    <t>109719-80-4</t>
  </si>
  <si>
    <r>
      <t>13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12</t>
    </r>
    <r>
      <rPr>
        <sz val="10"/>
        <rFont val="Arial"/>
        <family val="2"/>
      </rPr>
      <t>-1,2,3,6,7,8-HxCDD</t>
    </r>
  </si>
  <si>
    <t>109719-81-5</t>
  </si>
  <si>
    <r>
      <t>13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12</t>
    </r>
    <r>
      <rPr>
        <sz val="10"/>
        <rFont val="Arial"/>
        <family val="2"/>
      </rPr>
      <t>-1,2,3,4,6,7,8-HpCDF</t>
    </r>
  </si>
  <si>
    <t>109719-84-8</t>
  </si>
  <si>
    <r>
      <t>13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12</t>
    </r>
    <r>
      <rPr>
        <sz val="10"/>
        <rFont val="Arial"/>
        <family val="2"/>
      </rPr>
      <t>-1,2,3,4,7,8,9-HpCDF</t>
    </r>
  </si>
  <si>
    <t>109719-94-0</t>
  </si>
  <si>
    <r>
      <t>13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12</t>
    </r>
    <r>
      <rPr>
        <sz val="10"/>
        <rFont val="Arial"/>
        <family val="2"/>
      </rPr>
      <t>-1,2,3,4,6,7,8-HpCDD</t>
    </r>
  </si>
  <si>
    <t>109719-83-7</t>
  </si>
  <si>
    <r>
      <t>13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12</t>
    </r>
    <r>
      <rPr>
        <sz val="10"/>
        <rFont val="Arial"/>
        <family val="2"/>
      </rPr>
      <t>-OCDD</t>
    </r>
  </si>
  <si>
    <t>114423-97-1</t>
  </si>
  <si>
    <r>
      <t>37</t>
    </r>
    <r>
      <rPr>
        <sz val="10"/>
        <rFont val="Arial"/>
        <family val="2"/>
      </rPr>
      <t>Cl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-2,3,7,8-TCDD</t>
    </r>
  </si>
  <si>
    <t>85508-50-5</t>
  </si>
  <si>
    <t>Organochlorine Pesticides</t>
  </si>
  <si>
    <t>4,4'-DDD</t>
  </si>
  <si>
    <t>72-54-8</t>
  </si>
  <si>
    <t>8081B</t>
  </si>
  <si>
    <t>53-155</t>
  </si>
  <si>
    <t>18-157</t>
  </si>
  <si>
    <t>4,4'-DDE</t>
  </si>
  <si>
    <t>72-55-9</t>
  </si>
  <si>
    <t>52-153</t>
  </si>
  <si>
    <t>22-154</t>
  </si>
  <si>
    <t>4,4'-DDT</t>
  </si>
  <si>
    <t>50-29-3</t>
  </si>
  <si>
    <t>38-166</t>
  </si>
  <si>
    <t>10-183</t>
  </si>
  <si>
    <t>Aldrin</t>
  </si>
  <si>
    <t>309-00-2</t>
  </si>
  <si>
    <t>49-148</t>
  </si>
  <si>
    <t>21-154</t>
  </si>
  <si>
    <t>alpha-BHC (alpha-Hexachlorocyclohexane)</t>
  </si>
  <si>
    <t>319-84-6</t>
  </si>
  <si>
    <t>48-150</t>
  </si>
  <si>
    <t>22-156</t>
  </si>
  <si>
    <t>beta-BHC (beta-Hexachlorocyclohexane)</t>
  </si>
  <si>
    <t>319-85-7</t>
  </si>
  <si>
    <t>50-150</t>
  </si>
  <si>
    <t>18-160</t>
  </si>
  <si>
    <t>delta-BHC</t>
  </si>
  <si>
    <t>319-86-8</t>
  </si>
  <si>
    <t>35-127</t>
  </si>
  <si>
    <t>10-145</t>
  </si>
  <si>
    <t>gamma-BHC (Lindane)</t>
  </si>
  <si>
    <t>58-89-9</t>
  </si>
  <si>
    <t>47-154</t>
  </si>
  <si>
    <t>17-165</t>
  </si>
  <si>
    <t>Chlordane (technical)</t>
  </si>
  <si>
    <t>57-74-9</t>
  </si>
  <si>
    <t>alpha-Chlordane</t>
  </si>
  <si>
    <t>5103-71-9</t>
  </si>
  <si>
    <t>52-147</t>
  </si>
  <si>
    <t>12-163</t>
  </si>
  <si>
    <t>gamma-Chlordane</t>
  </si>
  <si>
    <t>5103-74-2</t>
  </si>
  <si>
    <t>52-149</t>
  </si>
  <si>
    <t>13-156</t>
  </si>
  <si>
    <t>Dieldrin</t>
  </si>
  <si>
    <t>60-57-1</t>
  </si>
  <si>
    <t>52-144</t>
  </si>
  <si>
    <t>21-147</t>
  </si>
  <si>
    <t>Endosulfan I</t>
  </si>
  <si>
    <t>959-98-8</t>
  </si>
  <si>
    <t>46-145</t>
  </si>
  <si>
    <t>10-159</t>
  </si>
  <si>
    <t>Endosulfan II</t>
  </si>
  <si>
    <t>33213-65-9</t>
  </si>
  <si>
    <t>52-146</t>
  </si>
  <si>
    <t>10-152</t>
  </si>
  <si>
    <t>Endosulfan sulfate</t>
  </si>
  <si>
    <t>1031-07-8</t>
  </si>
  <si>
    <t>50-137</t>
  </si>
  <si>
    <t>Endrin</t>
  </si>
  <si>
    <t>72-20-8</t>
  </si>
  <si>
    <t>48-149</t>
  </si>
  <si>
    <t>17-149</t>
  </si>
  <si>
    <t>Endrin aldehyde</t>
  </si>
  <si>
    <t>7421-93-4</t>
  </si>
  <si>
    <t>52-145</t>
  </si>
  <si>
    <t>10-154</t>
  </si>
  <si>
    <t>Endrin ketone</t>
  </si>
  <si>
    <t>53494-70-5</t>
  </si>
  <si>
    <t>47-148</t>
  </si>
  <si>
    <t>10-164</t>
  </si>
  <si>
    <t>Heptachlor</t>
  </si>
  <si>
    <t>76-44-8</t>
  </si>
  <si>
    <t>46-147</t>
  </si>
  <si>
    <t>12-164</t>
  </si>
  <si>
    <t>Heptachlor epoxide</t>
  </si>
  <si>
    <t>1024-57-3</t>
  </si>
  <si>
    <t>51-143</t>
  </si>
  <si>
    <t>18-153</t>
  </si>
  <si>
    <t>Methoxychlor</t>
  </si>
  <si>
    <t>72-43-5</t>
  </si>
  <si>
    <t>43-157</t>
  </si>
  <si>
    <t>10-178</t>
  </si>
  <si>
    <t>Toxaphene</t>
  </si>
  <si>
    <t>8001-35-2</t>
  </si>
  <si>
    <t>DCB (surr)</t>
  </si>
  <si>
    <t>10-129</t>
  </si>
  <si>
    <r>
      <rPr>
        <vertAlign val="superscript"/>
        <sz val="12"/>
        <rFont val="Arial"/>
        <family val="2"/>
      </rPr>
      <t>a</t>
    </r>
    <r>
      <rPr>
        <sz val="12"/>
        <rFont val="Arial"/>
        <family val="2"/>
      </rPr>
      <t xml:space="preserve">Limit not achievable </t>
    </r>
  </si>
  <si>
    <r>
      <rPr>
        <vertAlign val="superscript"/>
        <sz val="12"/>
        <rFont val="Arial"/>
        <family val="2"/>
      </rPr>
      <t>b</t>
    </r>
    <r>
      <rPr>
        <sz val="12"/>
        <rFont val="Arial"/>
        <family val="2"/>
      </rPr>
      <t>Limit may be achievable based on MDL - check with laboratory</t>
    </r>
  </si>
  <si>
    <t>2,4'-DDD</t>
  </si>
  <si>
    <t>53-19-0</t>
  </si>
  <si>
    <t>2,4'-DDE</t>
  </si>
  <si>
    <t>3424-82-6</t>
  </si>
  <si>
    <t>2,4'-DDT</t>
  </si>
  <si>
    <t>789-02-6</t>
  </si>
  <si>
    <t>Hexachlorobenzene</t>
  </si>
  <si>
    <t>118-74-1</t>
  </si>
  <si>
    <t>Mirex</t>
  </si>
  <si>
    <t>2385-85-5</t>
  </si>
  <si>
    <t>Oxychlordane</t>
  </si>
  <si>
    <t>27304-13-8</t>
  </si>
  <si>
    <t>Pentachloroanisole</t>
  </si>
  <si>
    <t>1825-21-4</t>
  </si>
  <si>
    <t>alpha-BHC</t>
  </si>
  <si>
    <t>beta-BHC</t>
  </si>
  <si>
    <t>cis-Nonachlor</t>
  </si>
  <si>
    <t>5103-73-1</t>
  </si>
  <si>
    <t>trans-Nonachlor</t>
  </si>
  <si>
    <t>39765-80-5</t>
  </si>
  <si>
    <t xml:space="preserve">Decachlorobiphenyl </t>
  </si>
  <si>
    <t xml:space="preserve">Tetrachloro-m-xylene </t>
  </si>
  <si>
    <r>
      <t xml:space="preserve">LCS/LCSD </t>
    </r>
    <r>
      <rPr>
        <b/>
        <vertAlign val="superscript"/>
        <sz val="10"/>
        <rFont val="Calibri"/>
        <family val="2"/>
      </rPr>
      <t>(4)</t>
    </r>
  </si>
  <si>
    <r>
      <t xml:space="preserve">MS/MSD </t>
    </r>
    <r>
      <rPr>
        <b/>
        <vertAlign val="superscript"/>
        <sz val="10"/>
        <rFont val="Calibri"/>
        <family val="2"/>
      </rPr>
      <t>(4)</t>
    </r>
  </si>
  <si>
    <r>
      <t xml:space="preserve">MDL </t>
    </r>
    <r>
      <rPr>
        <b/>
        <vertAlign val="superscript"/>
        <sz val="10"/>
        <color indexed="8"/>
        <rFont val="Calibri"/>
        <family val="2"/>
      </rPr>
      <t>(1,2,3)</t>
    </r>
    <r>
      <rPr>
        <b/>
        <sz val="10"/>
        <color indexed="8"/>
        <rFont val="Calibri"/>
        <family val="2"/>
      </rPr>
      <t xml:space="preserve"> (mg/kg)</t>
    </r>
  </si>
  <si>
    <t>MDL (mg/kg)
X6.667 
Automatic Dilution</t>
  </si>
  <si>
    <r>
      <t>PQL</t>
    </r>
    <r>
      <rPr>
        <b/>
        <vertAlign val="superscript"/>
        <sz val="10"/>
        <color indexed="8"/>
        <rFont val="Calibri"/>
        <family val="2"/>
      </rPr>
      <t xml:space="preserve">(1,2,3) </t>
    </r>
    <r>
      <rPr>
        <b/>
        <sz val="10"/>
        <color indexed="8"/>
        <rFont val="Calibri"/>
        <family val="2"/>
      </rPr>
      <t>(mg/kg)</t>
    </r>
  </si>
  <si>
    <t>PQL (mg/kg)
X6.667 
Automatic Dilution</t>
  </si>
  <si>
    <t>Aluminum (Al)</t>
  </si>
  <si>
    <t>7429-90-5</t>
  </si>
  <si>
    <t>Antimony (Sb)</t>
  </si>
  <si>
    <t>7440-36-0</t>
  </si>
  <si>
    <t>Arsenic (As)</t>
  </si>
  <si>
    <t>7440-38-2</t>
  </si>
  <si>
    <t>Barium (Ba)</t>
  </si>
  <si>
    <t>7440-39-3</t>
  </si>
  <si>
    <t>Beryllium (Be)</t>
  </si>
  <si>
    <t>7440-41-7</t>
  </si>
  <si>
    <t>Cadmium (Cd)</t>
  </si>
  <si>
    <t>7440-43-9</t>
  </si>
  <si>
    <t>Calcium (Ca)</t>
  </si>
  <si>
    <t>7440-70-2</t>
  </si>
  <si>
    <t>Chromium (Cr)</t>
  </si>
  <si>
    <t>7440-47-3</t>
  </si>
  <si>
    <t>Cobalt (Co)</t>
  </si>
  <si>
    <t>7440-48-4</t>
  </si>
  <si>
    <t>Copper (Cu)</t>
  </si>
  <si>
    <t>7440-50-8</t>
  </si>
  <si>
    <t>Iron (Fe)</t>
  </si>
  <si>
    <t>7439-89-6</t>
  </si>
  <si>
    <t>Lead (Pb)</t>
  </si>
  <si>
    <t>7439-92-1</t>
  </si>
  <si>
    <t>Magnesium (Mg)</t>
  </si>
  <si>
    <t>7439-95-4</t>
  </si>
  <si>
    <t>Manganese (Mn)</t>
  </si>
  <si>
    <t>7439-96-5</t>
  </si>
  <si>
    <t>Mercury (Hg)</t>
  </si>
  <si>
    <t>7439-97-6</t>
  </si>
  <si>
    <t>Nickel (Ni)</t>
  </si>
  <si>
    <t>7440-02-0</t>
  </si>
  <si>
    <t>Potassium (K)</t>
  </si>
  <si>
    <t>7440-09-7</t>
  </si>
  <si>
    <t>Selenium (Se)</t>
  </si>
  <si>
    <t>7782-49-2</t>
  </si>
  <si>
    <t>Silver (Ag)</t>
  </si>
  <si>
    <t>7440-22-4</t>
  </si>
  <si>
    <t>Sodium (Na)</t>
  </si>
  <si>
    <t>7440-23-5</t>
  </si>
  <si>
    <t>Thallium (Tl)</t>
  </si>
  <si>
    <t>7440-28-0</t>
  </si>
  <si>
    <t>Vanadium (V)</t>
  </si>
  <si>
    <t>7440-62-2</t>
  </si>
  <si>
    <t>Zinc  (Zn)</t>
  </si>
  <si>
    <t>7440-66-6</t>
  </si>
  <si>
    <t>3) Laboratory MDLs and PQLs are subject to change</t>
  </si>
  <si>
    <t>4) Method Derived Control Limit</t>
  </si>
  <si>
    <r>
      <t xml:space="preserve">LCS/LCSD </t>
    </r>
    <r>
      <rPr>
        <b/>
        <vertAlign val="superscript"/>
        <sz val="10"/>
        <rFont val="Calibri"/>
        <family val="2"/>
      </rPr>
      <t>(3)</t>
    </r>
  </si>
  <si>
    <r>
      <t xml:space="preserve">MS/MSD </t>
    </r>
    <r>
      <rPr>
        <b/>
        <vertAlign val="superscript"/>
        <sz val="10"/>
        <rFont val="Calibri"/>
        <family val="2"/>
      </rPr>
      <t>(3)</t>
    </r>
  </si>
  <si>
    <r>
      <t xml:space="preserve">MDL </t>
    </r>
    <r>
      <rPr>
        <b/>
        <vertAlign val="superscript"/>
        <sz val="10"/>
        <color indexed="8"/>
        <rFont val="Calibri"/>
        <family val="2"/>
      </rPr>
      <t>(1,2)</t>
    </r>
    <r>
      <rPr>
        <b/>
        <sz val="10"/>
        <color indexed="8"/>
        <rFont val="Calibri"/>
        <family val="2"/>
      </rPr>
      <t xml:space="preserve"> (mg/kg)</t>
    </r>
  </si>
  <si>
    <r>
      <t xml:space="preserve">PQL </t>
    </r>
    <r>
      <rPr>
        <b/>
        <vertAlign val="superscript"/>
        <sz val="10"/>
        <color indexed="8"/>
        <rFont val="Calibri"/>
        <family val="2"/>
      </rPr>
      <t>(1,2)</t>
    </r>
    <r>
      <rPr>
        <b/>
        <sz val="10"/>
        <color indexed="8"/>
        <rFont val="Calibri"/>
        <family val="2"/>
      </rPr>
      <t xml:space="preserve"> (mg/kg)</t>
    </r>
  </si>
  <si>
    <t>EPA 7470A</t>
  </si>
  <si>
    <t>Mercury</t>
  </si>
  <si>
    <t>EPA 6010</t>
  </si>
  <si>
    <t>Antimony</t>
  </si>
  <si>
    <t>Arsenic</t>
  </si>
  <si>
    <t>Cadmium</t>
  </si>
  <si>
    <t>Chromium</t>
  </si>
  <si>
    <t>Copper</t>
  </si>
  <si>
    <t>Lead</t>
  </si>
  <si>
    <t>Nickel</t>
  </si>
  <si>
    <t>Zinc</t>
  </si>
  <si>
    <t>Silver</t>
  </si>
  <si>
    <t>vq/vq</t>
  </si>
  <si>
    <t>Tissue</t>
  </si>
  <si>
    <t>Statistical LCS</t>
  </si>
  <si>
    <t>LCS/LCSD</t>
  </si>
  <si>
    <t>Statistical MS</t>
  </si>
  <si>
    <t>Statistical Precision</t>
  </si>
  <si>
    <t>MS/MSD</t>
  </si>
  <si>
    <t xml:space="preserve">Analyte </t>
  </si>
  <si>
    <t>MDL (ng/g)</t>
  </si>
  <si>
    <t>PRL (ng/g)</t>
  </si>
  <si>
    <t>Methyl Mercury</t>
  </si>
  <si>
    <t>22967-92-6</t>
  </si>
  <si>
    <t xml:space="preserve"> </t>
  </si>
  <si>
    <t>Dissolved: 61.925</t>
  </si>
  <si>
    <t>Solids</t>
  </si>
  <si>
    <r>
      <t xml:space="preserve">MDL (ng/g) </t>
    </r>
    <r>
      <rPr>
        <b/>
        <vertAlign val="superscript"/>
        <sz val="10"/>
        <color indexed="8"/>
        <rFont val="Calibri"/>
        <family val="2"/>
      </rPr>
      <t>(1,2,3)</t>
    </r>
  </si>
  <si>
    <r>
      <t xml:space="preserve">PQL (ng/g) </t>
    </r>
    <r>
      <rPr>
        <b/>
        <vertAlign val="superscript"/>
        <sz val="10"/>
        <color indexed="8"/>
        <rFont val="Calibri"/>
        <family val="2"/>
      </rPr>
      <t>(1,2,3)</t>
    </r>
  </si>
  <si>
    <r>
      <t xml:space="preserve">MDL (ng/g) </t>
    </r>
    <r>
      <rPr>
        <b/>
        <vertAlign val="superscript"/>
        <sz val="10"/>
        <color indexed="8"/>
        <rFont val="Calibri"/>
        <family val="2"/>
      </rPr>
      <t>(1,2)</t>
    </r>
  </si>
  <si>
    <r>
      <t xml:space="preserve">PQL (ng/g) </t>
    </r>
    <r>
      <rPr>
        <b/>
        <vertAlign val="superscript"/>
        <sz val="10"/>
        <color indexed="8"/>
        <rFont val="Calibri"/>
        <family val="2"/>
      </rPr>
      <t>(1,2)</t>
    </r>
  </si>
  <si>
    <t>MI</t>
  </si>
  <si>
    <t>1,2,4,5-Tetrachlorobenzene</t>
  </si>
  <si>
    <t>95-94-3</t>
  </si>
  <si>
    <t>69.6478</t>
  </si>
  <si>
    <t>232.15</t>
  </si>
  <si>
    <t>WI507
TCL3.4
TACO</t>
  </si>
  <si>
    <t>1,2,4-Trichlorobenzene</t>
  </si>
  <si>
    <t>120-82-1</t>
  </si>
  <si>
    <t>18.8696</t>
  </si>
  <si>
    <t>62.898</t>
  </si>
  <si>
    <t>1,2-Dichlorobenzene</t>
  </si>
  <si>
    <t>95-50-1</t>
  </si>
  <si>
    <t>52.485</t>
  </si>
  <si>
    <t>174.95</t>
  </si>
  <si>
    <t>1,2-Diphenylhydrazine</t>
  </si>
  <si>
    <t>122-66-7</t>
  </si>
  <si>
    <t>33.3475</t>
  </si>
  <si>
    <t>111.158</t>
  </si>
  <si>
    <t>WI507
TCL 3.4</t>
  </si>
  <si>
    <t>1,3-Dichlorobenzene</t>
  </si>
  <si>
    <t>541-73-1</t>
  </si>
  <si>
    <t>23.1143</t>
  </si>
  <si>
    <t>77.047</t>
  </si>
  <si>
    <t>1,4-Dichlorobenzene</t>
  </si>
  <si>
    <t>106-46-7</t>
  </si>
  <si>
    <t>23.254</t>
  </si>
  <si>
    <t>77.513</t>
  </si>
  <si>
    <t>1,4-Dioxane (p-Dioxane)</t>
  </si>
  <si>
    <t>123-91-1</t>
  </si>
  <si>
    <t>90.4871</t>
  </si>
  <si>
    <t>301.62</t>
  </si>
  <si>
    <t>WI507</t>
  </si>
  <si>
    <t>1-Methylnaphthalene</t>
  </si>
  <si>
    <t>90-12-0</t>
  </si>
  <si>
    <t>47.5321</t>
  </si>
  <si>
    <t>158.44</t>
  </si>
  <si>
    <t>2,2'-Oxybis(1-chloropropane)</t>
  </si>
  <si>
    <t>108-60-1</t>
  </si>
  <si>
    <t>43.0444</t>
  </si>
  <si>
    <t>143.48</t>
  </si>
  <si>
    <t>2,3,4,6-Tetrachlorophenol</t>
  </si>
  <si>
    <t>58-90-2</t>
  </si>
  <si>
    <t>213.7689</t>
  </si>
  <si>
    <t>712.56</t>
  </si>
  <si>
    <t>2,4,5-Trichlorophenol</t>
  </si>
  <si>
    <t>95-95-4</t>
  </si>
  <si>
    <t>29.4842</t>
  </si>
  <si>
    <t>98.28</t>
  </si>
  <si>
    <t>2,4,6-Trichlorophenol</t>
  </si>
  <si>
    <t>88-06-2</t>
  </si>
  <si>
    <t>25.4504</t>
  </si>
  <si>
    <t>84.83</t>
  </si>
  <si>
    <t>2,4-Dichlorophenol</t>
  </si>
  <si>
    <t>120-83-2</t>
  </si>
  <si>
    <t>44.6065</t>
  </si>
  <si>
    <t>148.68</t>
  </si>
  <si>
    <t>2,4-Dimethylphenol</t>
  </si>
  <si>
    <t>105-67-9</t>
  </si>
  <si>
    <t>33.0074</t>
  </si>
  <si>
    <t>110.02</t>
  </si>
  <si>
    <t>2,4-Dinitrophenol</t>
  </si>
  <si>
    <t>51-28-5</t>
  </si>
  <si>
    <t>50.8491</t>
  </si>
  <si>
    <t>169.49</t>
  </si>
  <si>
    <t>2,4-Dinitrotoluene</t>
  </si>
  <si>
    <t>121-14-2</t>
  </si>
  <si>
    <t>23.8714</t>
  </si>
  <si>
    <t>79.57</t>
  </si>
  <si>
    <t>2,6-Dinitrotoluene</t>
  </si>
  <si>
    <t>606-20-2</t>
  </si>
  <si>
    <t>31.6886</t>
  </si>
  <si>
    <t>105.628</t>
  </si>
  <si>
    <t>2-Chloronaphthalene</t>
  </si>
  <si>
    <t>91-58-7</t>
  </si>
  <si>
    <t>21.4304</t>
  </si>
  <si>
    <t>71.434</t>
  </si>
  <si>
    <t>2-Chlorophenol</t>
  </si>
  <si>
    <t>95-57-8</t>
  </si>
  <si>
    <t>41.6619</t>
  </si>
  <si>
    <t>138.87</t>
  </si>
  <si>
    <t>2-Methylnapthalene</t>
  </si>
  <si>
    <t>91-57-6</t>
  </si>
  <si>
    <t>43.3422</t>
  </si>
  <si>
    <t>144.47</t>
  </si>
  <si>
    <t>2-Methylphenol(o-Cresol)</t>
  </si>
  <si>
    <t>95-48-7</t>
  </si>
  <si>
    <t>30.3264</t>
  </si>
  <si>
    <t>101.09</t>
  </si>
  <si>
    <t>2-Nitroaniline</t>
  </si>
  <si>
    <t>88-74-4</t>
  </si>
  <si>
    <t>47.567</t>
  </si>
  <si>
    <t>158.55</t>
  </si>
  <si>
    <t>2-Nitrophenol</t>
  </si>
  <si>
    <t>88-75-5</t>
  </si>
  <si>
    <t>52.6808</t>
  </si>
  <si>
    <t>175.6</t>
  </si>
  <si>
    <t>3&amp;4-Methylphenol(m&amp;p Cresol)</t>
  </si>
  <si>
    <t>30.5892</t>
  </si>
  <si>
    <t>101.96</t>
  </si>
  <si>
    <t>3,3'-Dichlorobenzidine</t>
  </si>
  <si>
    <t>91-94-1</t>
  </si>
  <si>
    <t>150.96</t>
  </si>
  <si>
    <t>3-Nitroaniline</t>
  </si>
  <si>
    <t>99-09-2</t>
  </si>
  <si>
    <t>28.3864</t>
  </si>
  <si>
    <t>94.62</t>
  </si>
  <si>
    <t>4,6-Dinitro-2-methylphenol</t>
  </si>
  <si>
    <t>534-52-1</t>
  </si>
  <si>
    <t>51.4485</t>
  </si>
  <si>
    <t>171.49</t>
  </si>
  <si>
    <t>4-Bromophenylphenyl ether</t>
  </si>
  <si>
    <t>101-55-3</t>
  </si>
  <si>
    <t>34.9569</t>
  </si>
  <si>
    <t>116.52</t>
  </si>
  <si>
    <t>4-Chloro-3-methylphenol</t>
  </si>
  <si>
    <t>59-50-7</t>
  </si>
  <si>
    <t>51.9369</t>
  </si>
  <si>
    <t>173.12</t>
  </si>
  <si>
    <t>TCL3.4
TCL4.2
MI</t>
  </si>
  <si>
    <t>4-Chloroaniline</t>
  </si>
  <si>
    <t>106-47-8</t>
  </si>
  <si>
    <t>27.4314</t>
  </si>
  <si>
    <t>91.43</t>
  </si>
  <si>
    <t>4-Chlorophenylphenyl ether</t>
  </si>
  <si>
    <t>7005-72-3</t>
  </si>
  <si>
    <t>31.0897</t>
  </si>
  <si>
    <t>103.63</t>
  </si>
  <si>
    <t>4-Nitroaniline</t>
  </si>
  <si>
    <t>100-01-6</t>
  </si>
  <si>
    <t>69.2796</t>
  </si>
  <si>
    <t>230.93</t>
  </si>
  <si>
    <t>4-Nitrophenol</t>
  </si>
  <si>
    <t>100-02-7</t>
  </si>
  <si>
    <t>42.0302</t>
  </si>
  <si>
    <t>140.1</t>
  </si>
  <si>
    <t>Acenaphthene</t>
  </si>
  <si>
    <t>83-32-9</t>
  </si>
  <si>
    <t>59.1931</t>
  </si>
  <si>
    <t>197.31</t>
  </si>
  <si>
    <t>Acenaphthylene</t>
  </si>
  <si>
    <t>208-96-8</t>
  </si>
  <si>
    <t>59.5466</t>
  </si>
  <si>
    <t>198.49</t>
  </si>
  <si>
    <t>WI507
TCL4.2
MI</t>
  </si>
  <si>
    <t>Acetophenone</t>
  </si>
  <si>
    <t>98-86-2</t>
  </si>
  <si>
    <t>113.3695</t>
  </si>
  <si>
    <t>377.9</t>
  </si>
  <si>
    <t>Aniline</t>
  </si>
  <si>
    <t>62-53-3</t>
  </si>
  <si>
    <t>93.7758</t>
  </si>
  <si>
    <t>312.58</t>
  </si>
  <si>
    <t>Anthracene</t>
  </si>
  <si>
    <t>120-12-7</t>
  </si>
  <si>
    <t>26.6778</t>
  </si>
  <si>
    <t>88.92</t>
  </si>
  <si>
    <t>TCL4.2</t>
  </si>
  <si>
    <t>Atrazine</t>
  </si>
  <si>
    <t>1912-24-9</t>
  </si>
  <si>
    <t>67.4244</t>
  </si>
  <si>
    <t>224.75</t>
  </si>
  <si>
    <t>Benzaldehyde</t>
  </si>
  <si>
    <t>100-52-7</t>
  </si>
  <si>
    <t>116.9192</t>
  </si>
  <si>
    <t>389.73</t>
  </si>
  <si>
    <t>Benzidine</t>
  </si>
  <si>
    <t>92-87-5</t>
  </si>
  <si>
    <t>319.2401</t>
  </si>
  <si>
    <t>1064.13</t>
  </si>
  <si>
    <t>Benzo(a)anthracene</t>
  </si>
  <si>
    <t>56-55-3</t>
  </si>
  <si>
    <t>25.8504</t>
  </si>
  <si>
    <t>86.168</t>
  </si>
  <si>
    <t>Benzo(a)pyrene</t>
  </si>
  <si>
    <t>50-32-8</t>
  </si>
  <si>
    <t>25.1155</t>
  </si>
  <si>
    <t>83.718</t>
  </si>
  <si>
    <t>Benzo(b)fluoranthene</t>
  </si>
  <si>
    <t>205-99-2</t>
  </si>
  <si>
    <t>28.68</t>
  </si>
  <si>
    <t>95.6</t>
  </si>
  <si>
    <t>Benzo(g,h,i)perylene</t>
  </si>
  <si>
    <t>191-24-2</t>
  </si>
  <si>
    <t>43.6689</t>
  </si>
  <si>
    <t>145.56</t>
  </si>
  <si>
    <t>Benzo(k)fluoranthene</t>
  </si>
  <si>
    <t>207-08-9</t>
  </si>
  <si>
    <t>39.9665</t>
  </si>
  <si>
    <t>133.22</t>
  </si>
  <si>
    <t>MI
TACO</t>
  </si>
  <si>
    <t>Benzoic acid</t>
  </si>
  <si>
    <t>65-85-0</t>
  </si>
  <si>
    <t>195.805</t>
  </si>
  <si>
    <t>652.68</t>
  </si>
  <si>
    <t>WI507
MI</t>
  </si>
  <si>
    <t>Benzyl alcohol</t>
  </si>
  <si>
    <t>100-51-6</t>
  </si>
  <si>
    <t>61.935</t>
  </si>
  <si>
    <t>206.45</t>
  </si>
  <si>
    <t>Biphenyl (Diphenyl)</t>
  </si>
  <si>
    <t>92-52-4</t>
  </si>
  <si>
    <t>56.6274</t>
  </si>
  <si>
    <t>188.76</t>
  </si>
  <si>
    <t>bis(2-Chloroethoxy)methane</t>
  </si>
  <si>
    <t>111-91-1</t>
  </si>
  <si>
    <t>44.9525</t>
  </si>
  <si>
    <t>149.84</t>
  </si>
  <si>
    <t>bis(2-Chloroethyl) ether</t>
  </si>
  <si>
    <t>111-44-4</t>
  </si>
  <si>
    <t>52.1093</t>
  </si>
  <si>
    <t>173.7</t>
  </si>
  <si>
    <t>bis(2-chloroisoproyl)ether</t>
  </si>
  <si>
    <t>bis(2-Ethylhexyl)phthalate</t>
  </si>
  <si>
    <t>117-81-7</t>
  </si>
  <si>
    <t>27.7559</t>
  </si>
  <si>
    <t>92.52</t>
  </si>
  <si>
    <t>Butylbenzylphthalate</t>
  </si>
  <si>
    <t>85-68-7</t>
  </si>
  <si>
    <t>26.7668</t>
  </si>
  <si>
    <t>89.22</t>
  </si>
  <si>
    <t>TCL4.2
MI</t>
  </si>
  <si>
    <t>Caprolactam</t>
  </si>
  <si>
    <t>105-60-2</t>
  </si>
  <si>
    <t>61.2913</t>
  </si>
  <si>
    <t>204.3</t>
  </si>
  <si>
    <t>TCL3.4
TCL4.2
MI
TACO</t>
  </si>
  <si>
    <t>Carbazole</t>
  </si>
  <si>
    <t>86-74-8</t>
  </si>
  <si>
    <t>26.1336</t>
  </si>
  <si>
    <t>87.11</t>
  </si>
  <si>
    <t>Chrysene</t>
  </si>
  <si>
    <t>218-01-9</t>
  </si>
  <si>
    <t>24.9569</t>
  </si>
  <si>
    <t>83.19</t>
  </si>
  <si>
    <t>Dibenz(a,h)anthracene</t>
  </si>
  <si>
    <t>53-70-3</t>
  </si>
  <si>
    <t>45.3374</t>
  </si>
  <si>
    <t>151.12</t>
  </si>
  <si>
    <t>Dibenzofuran</t>
  </si>
  <si>
    <t>132-64-9</t>
  </si>
  <si>
    <t>20.2055</t>
  </si>
  <si>
    <t>67.35</t>
  </si>
  <si>
    <t>Diethylphthalate</t>
  </si>
  <si>
    <t>84-66-2</t>
  </si>
  <si>
    <t>27.6781</t>
  </si>
  <si>
    <t>92.26</t>
  </si>
  <si>
    <t>Dimethylphthalate</t>
  </si>
  <si>
    <t>131-11-3</t>
  </si>
  <si>
    <t>21.7128</t>
  </si>
  <si>
    <t>72.38</t>
  </si>
  <si>
    <t>Di-n-butylphthalate</t>
  </si>
  <si>
    <t>84-74-2</t>
  </si>
  <si>
    <t>24.9484</t>
  </si>
  <si>
    <t>83.16</t>
  </si>
  <si>
    <t>Di-n-octylphthalate</t>
  </si>
  <si>
    <t>117-84-0</t>
  </si>
  <si>
    <t>37.5306</t>
  </si>
  <si>
    <t>125.1</t>
  </si>
  <si>
    <t>Fluoranthene</t>
  </si>
  <si>
    <t>206-44-0</t>
  </si>
  <si>
    <t>23.6189</t>
  </si>
  <si>
    <t>78.73</t>
  </si>
  <si>
    <t>Fluorene</t>
  </si>
  <si>
    <t>86-73-7</t>
  </si>
  <si>
    <t>19.5098</t>
  </si>
  <si>
    <t>65.03</t>
  </si>
  <si>
    <t>Hexachloro-1,3-butadiene</t>
  </si>
  <si>
    <t>87-68-3</t>
  </si>
  <si>
    <t>42.5221</t>
  </si>
  <si>
    <t>141.74</t>
  </si>
  <si>
    <t>28.0731</t>
  </si>
  <si>
    <t>93.58</t>
  </si>
  <si>
    <t>Hexachlorocyclopentadiene</t>
  </si>
  <si>
    <t>77-47-4</t>
  </si>
  <si>
    <t>39.5002</t>
  </si>
  <si>
    <t>131.67</t>
  </si>
  <si>
    <t>Hexachloroethane</t>
  </si>
  <si>
    <t>67-72-1</t>
  </si>
  <si>
    <t>26.7118</t>
  </si>
  <si>
    <t>89.04</t>
  </si>
  <si>
    <t>Indeno(1,2,3-cd)pyrene</t>
  </si>
  <si>
    <t>193-39-5</t>
  </si>
  <si>
    <t>36.1176</t>
  </si>
  <si>
    <t>120.39</t>
  </si>
  <si>
    <t>Isophorone</t>
  </si>
  <si>
    <t>78-59-1</t>
  </si>
  <si>
    <t>25.6594</t>
  </si>
  <si>
    <t>85.53</t>
  </si>
  <si>
    <t>Naphthalene</t>
  </si>
  <si>
    <t>91-20-3</t>
  </si>
  <si>
    <t>58.3639</t>
  </si>
  <si>
    <t>194.55</t>
  </si>
  <si>
    <t>Nitrobenzene</t>
  </si>
  <si>
    <t>98-95-3</t>
  </si>
  <si>
    <t>33.8491</t>
  </si>
  <si>
    <t>112.83</t>
  </si>
  <si>
    <t>N-Nitrosodimethylamine</t>
  </si>
  <si>
    <t>62-75-9</t>
  </si>
  <si>
    <t>39.2297</t>
  </si>
  <si>
    <t>130.77</t>
  </si>
  <si>
    <t>N-Nitroso-di-n-propylamine</t>
  </si>
  <si>
    <t>621-64-7</t>
  </si>
  <si>
    <t>26.474</t>
  </si>
  <si>
    <t>88.24</t>
  </si>
  <si>
    <t>N-Nitrosodiphenylamine</t>
  </si>
  <si>
    <t>86-30-6</t>
  </si>
  <si>
    <t>226.4811</t>
  </si>
  <si>
    <t>754.94</t>
  </si>
  <si>
    <t>Pentachlorophenol</t>
  </si>
  <si>
    <t>87-86-5</t>
  </si>
  <si>
    <t>36.7601</t>
  </si>
  <si>
    <t>122.53</t>
  </si>
  <si>
    <t>Phenanthrene</t>
  </si>
  <si>
    <t>85-01-8</t>
  </si>
  <si>
    <t>21.4147</t>
  </si>
  <si>
    <t>71.38</t>
  </si>
  <si>
    <t>Phenol</t>
  </si>
  <si>
    <t>108-95-2</t>
  </si>
  <si>
    <t>39.612</t>
  </si>
  <si>
    <t>132.04</t>
  </si>
  <si>
    <t>Pyrene</t>
  </si>
  <si>
    <t>129-00-0</t>
  </si>
  <si>
    <t>36.9977</t>
  </si>
  <si>
    <t>123.33</t>
  </si>
  <si>
    <t>Pyridine</t>
  </si>
  <si>
    <t>110-86-1</t>
  </si>
  <si>
    <t>26.863</t>
  </si>
  <si>
    <t>89.54</t>
  </si>
  <si>
    <t>Total Cresols
(2-Methylphenol + 3,4-Methylphenol)</t>
  </si>
  <si>
    <t>2,4,6-Tribromophenol</t>
  </si>
  <si>
    <t>118-79-6</t>
  </si>
  <si>
    <t>2-Fluorobiphenyl</t>
  </si>
  <si>
    <t>321-60-8</t>
  </si>
  <si>
    <t>2-Fluorophenol</t>
  </si>
  <si>
    <t>367-12-4</t>
  </si>
  <si>
    <t>Nitrobenzene-d5</t>
  </si>
  <si>
    <t>4165-60-0</t>
  </si>
  <si>
    <t xml:space="preserve">Phenol-d6 </t>
  </si>
  <si>
    <t>13127-88-3</t>
  </si>
  <si>
    <t xml:space="preserve">Terphenyl-d14 </t>
  </si>
  <si>
    <t>1718-51-0</t>
  </si>
  <si>
    <r>
      <t>LCS/LCSD</t>
    </r>
    <r>
      <rPr>
        <b/>
        <vertAlign val="superscript"/>
        <sz val="10"/>
        <rFont val="Calibri"/>
        <family val="2"/>
      </rPr>
      <t xml:space="preserve"> (3)</t>
    </r>
  </si>
  <si>
    <r>
      <t xml:space="preserve">MS/MSD </t>
    </r>
    <r>
      <rPr>
        <b/>
        <vertAlign val="superscript"/>
        <sz val="10"/>
        <rFont val="Calibri"/>
        <family val="2"/>
      </rPr>
      <t xml:space="preserve"> (3)</t>
    </r>
  </si>
  <si>
    <r>
      <t>True LOD (ug/kg)</t>
    </r>
    <r>
      <rPr>
        <b/>
        <vertAlign val="superscript"/>
        <sz val="10"/>
        <color indexed="8"/>
        <rFont val="Calibri"/>
        <family val="2"/>
      </rPr>
      <t>(1,2,3)</t>
    </r>
  </si>
  <si>
    <r>
      <t>LOQ (ug/kg)</t>
    </r>
    <r>
      <rPr>
        <b/>
        <vertAlign val="superscript"/>
        <sz val="10"/>
        <color indexed="8"/>
        <rFont val="Calibri"/>
        <family val="2"/>
      </rPr>
      <t>(1,2,3)</t>
    </r>
  </si>
  <si>
    <t>1,1,1,2-Tetrachlorethane</t>
  </si>
  <si>
    <t>630-20-6</t>
  </si>
  <si>
    <t>1,1,1-Trichloroethane</t>
  </si>
  <si>
    <t>71-55-6</t>
  </si>
  <si>
    <t>TCL 3.4
TCL 4.2
423
465</t>
  </si>
  <si>
    <t>1,1,2,2-Tetrachlorethane</t>
  </si>
  <si>
    <t>79-34-5</t>
  </si>
  <si>
    <t>1,1,2-Trichlorethane</t>
  </si>
  <si>
    <t>79-00-5</t>
  </si>
  <si>
    <t>TCL 4.2
465</t>
  </si>
  <si>
    <t>1,1,2-Trichlorotrifluoroethane</t>
  </si>
  <si>
    <t>76-13-1</t>
  </si>
  <si>
    <t>1,1-Dichloroethane</t>
  </si>
  <si>
    <t>75-34-3</t>
  </si>
  <si>
    <t>ALL
TCLP</t>
  </si>
  <si>
    <t>1,1-Dichloroethene</t>
  </si>
  <si>
    <t>75-35-4</t>
  </si>
  <si>
    <t>1,1-Dichloropropene</t>
  </si>
  <si>
    <t>563-58-6</t>
  </si>
  <si>
    <t>1,2,3-Trichlorobenzene</t>
  </si>
  <si>
    <t>87-61-6</t>
  </si>
  <si>
    <t>1,2,3-Trichloropropane</t>
  </si>
  <si>
    <t>96-18-4</t>
  </si>
  <si>
    <t>1,2,3-Trimethylbenzene</t>
  </si>
  <si>
    <t>526-73-8</t>
  </si>
  <si>
    <t>465
PVOC</t>
  </si>
  <si>
    <t>1,2,4-Trimethylbenzene</t>
  </si>
  <si>
    <t>95-63-6</t>
  </si>
  <si>
    <t>TACO
TCL 4.2
465
WI 507</t>
  </si>
  <si>
    <t>1,2-Dibromo-3-chloropropane</t>
  </si>
  <si>
    <t>96-12-8</t>
  </si>
  <si>
    <t>TACO
TCL 4.2
465</t>
  </si>
  <si>
    <t>1,2-Dibromoethane (EDB)</t>
  </si>
  <si>
    <t>106-93-4</t>
  </si>
  <si>
    <t>TCL 4.2
465
WI 507</t>
  </si>
  <si>
    <t>1,2-Dichloroethane</t>
  </si>
  <si>
    <t>107-06-2</t>
  </si>
  <si>
    <t>TACO
TCL 3.4
TCL 4.2
465
WI 507</t>
  </si>
  <si>
    <t>Total 1,2-Dichloroethene
(cis + trans 1,2-dichloroethene)</t>
  </si>
  <si>
    <t>540-59-0</t>
  </si>
  <si>
    <t>1,2-Dichloropropane</t>
  </si>
  <si>
    <t>78-87-5</t>
  </si>
  <si>
    <t>1,3,5-Trimethylbenzene</t>
  </si>
  <si>
    <t>108-67-8</t>
  </si>
  <si>
    <t>1,3-Dichloropropane</t>
  </si>
  <si>
    <t>142-28-9</t>
  </si>
  <si>
    <t>TACO
TCL 3.4
TCL 4.2
WI 507</t>
  </si>
  <si>
    <t>Total 1,3-Dichloropropene
(cis + trans 1,3-Dichloropropene)</t>
  </si>
  <si>
    <t>1-Propanol (n-Propanol)</t>
  </si>
  <si>
    <t>71-23-8</t>
  </si>
  <si>
    <t>2,2-Dichloropropane</t>
  </si>
  <si>
    <t>594-20-7</t>
  </si>
  <si>
    <t>2,3-Dichloropropene</t>
  </si>
  <si>
    <t>78-88-6</t>
  </si>
  <si>
    <t>TCL 3.4
TCLP
TCL 4.2
465
WI 507</t>
  </si>
  <si>
    <t>2-Butanone (MEK)</t>
  </si>
  <si>
    <t>78-93-3</t>
  </si>
  <si>
    <t>2-Chloroethylvinyl ether</t>
  </si>
  <si>
    <t>110-75-8</t>
  </si>
  <si>
    <t>2-Chlorotoluene</t>
  </si>
  <si>
    <t>95-49-8</t>
  </si>
  <si>
    <t>TCL 3.4
TCL 4.2</t>
  </si>
  <si>
    <t>2-Hexanone</t>
  </si>
  <si>
    <t>591-78-6</t>
  </si>
  <si>
    <t>4-Chlorotoluene</t>
  </si>
  <si>
    <t>106-43-4</t>
  </si>
  <si>
    <t>TCL 3.4
TCL 4.2
465</t>
  </si>
  <si>
    <t>4-Methyl-2-pentanone</t>
  </si>
  <si>
    <t>108-10-1</t>
  </si>
  <si>
    <t>Acetone</t>
  </si>
  <si>
    <t>67-64-1</t>
  </si>
  <si>
    <t>Acetonitrile</t>
  </si>
  <si>
    <t>75-05-8</t>
  </si>
  <si>
    <t>Acrolein</t>
  </si>
  <si>
    <t>107-02-8</t>
  </si>
  <si>
    <t>Acrylonitrile</t>
  </si>
  <si>
    <t>107-13-1</t>
  </si>
  <si>
    <t>Allyl Chloride</t>
  </si>
  <si>
    <t>107-05-1</t>
  </si>
  <si>
    <t>ALL
PVOC
TCLP</t>
  </si>
  <si>
    <t>Benzene</t>
  </si>
  <si>
    <t>71-43-2</t>
  </si>
  <si>
    <t>Bromobenzene</t>
  </si>
  <si>
    <t>108-86-1</t>
  </si>
  <si>
    <t>Bromochloromethane</t>
  </si>
  <si>
    <t>74-97-5</t>
  </si>
  <si>
    <t>Bromodichloromethane</t>
  </si>
  <si>
    <t>75-27-4</t>
  </si>
  <si>
    <t>Bromoform</t>
  </si>
  <si>
    <t>75-25-2</t>
  </si>
  <si>
    <t>Bromomethane</t>
  </si>
  <si>
    <t>74-83-9</t>
  </si>
  <si>
    <t>TACO
TCL 3.4
TCL 4.2
507</t>
  </si>
  <si>
    <t>Carbon disulfide</t>
  </si>
  <si>
    <t>75-15-0</t>
  </si>
  <si>
    <t>Carbon Tetrachloride</t>
  </si>
  <si>
    <t>56-23-5</t>
  </si>
  <si>
    <t>Chlorobenzene</t>
  </si>
  <si>
    <t>108-90-7</t>
  </si>
  <si>
    <t>TCL 3.4
TCL 4.2
423
465
WI 507</t>
  </si>
  <si>
    <t>Chloroethane</t>
  </si>
  <si>
    <t>75-00-3</t>
  </si>
  <si>
    <t>Chloroform</t>
  </si>
  <si>
    <t>67-66-3</t>
  </si>
  <si>
    <t>Chloromethane</t>
  </si>
  <si>
    <t>74-87-3</t>
  </si>
  <si>
    <t>cis-1,2-Dichloroethene</t>
  </si>
  <si>
    <t>156-59-2</t>
  </si>
  <si>
    <t>cis-1,3-Dichloropropene</t>
  </si>
  <si>
    <t>10061-01-5</t>
  </si>
  <si>
    <t>cis-1,4-Dichloro-2-butene</t>
  </si>
  <si>
    <t>1476-11-5</t>
  </si>
  <si>
    <t>TCL 4.2</t>
  </si>
  <si>
    <t>Cyclohexane</t>
  </si>
  <si>
    <t>110-82-7</t>
  </si>
  <si>
    <t>TCL 3.4
423</t>
  </si>
  <si>
    <t>Dibromochloromethane</t>
  </si>
  <si>
    <t>124-48-1</t>
  </si>
  <si>
    <t>465
WI 507</t>
  </si>
  <si>
    <t>Dibromomethane</t>
  </si>
  <si>
    <t>74-95-3</t>
  </si>
  <si>
    <t>Dichlorodifluoromethane</t>
  </si>
  <si>
    <t>75-71-8</t>
  </si>
  <si>
    <t>Dichlorofluoromethane</t>
  </si>
  <si>
    <t>75-43-4</t>
  </si>
  <si>
    <t>Diethyl ether (Ethyl ether)</t>
  </si>
  <si>
    <t>60-29-7</t>
  </si>
  <si>
    <t>Diisopropyl ether</t>
  </si>
  <si>
    <t>108-20-3</t>
  </si>
  <si>
    <t>Ethanol</t>
  </si>
  <si>
    <t>64-17-5</t>
  </si>
  <si>
    <t>ALL
PVOC</t>
  </si>
  <si>
    <t>Ethyl benzene</t>
  </si>
  <si>
    <t>100-41-4</t>
  </si>
  <si>
    <t>Ethyl-tert-butyl ether</t>
  </si>
  <si>
    <t>637-92-3</t>
  </si>
  <si>
    <t>Iodomethane</t>
  </si>
  <si>
    <t>74-88-4</t>
  </si>
  <si>
    <t>Isobutanol</t>
  </si>
  <si>
    <t>78-83-1</t>
  </si>
  <si>
    <t>Isopropanol (2-Propanol)</t>
  </si>
  <si>
    <t>67-63-0</t>
  </si>
  <si>
    <t>Isopropylbenzene (Cumene)</t>
  </si>
  <si>
    <t>98-82-8</t>
  </si>
  <si>
    <t>TACO
TCL 3.4
465
PVOC</t>
  </si>
  <si>
    <t>m&amp;p-Xylene</t>
  </si>
  <si>
    <t>179601-23-1</t>
  </si>
  <si>
    <t>Methyl acetate</t>
  </si>
  <si>
    <t>79-20-9</t>
  </si>
  <si>
    <t>TACO
TCL 3.4
TCL 4.2
465
WI 507
PVOC</t>
  </si>
  <si>
    <t>Methyl t-butyl ether</t>
  </si>
  <si>
    <t>1634-04-4</t>
  </si>
  <si>
    <t>Methylcyclohexane</t>
  </si>
  <si>
    <t>108-87-2</t>
  </si>
  <si>
    <t>Methylene Chloride</t>
  </si>
  <si>
    <t>75-09-2</t>
  </si>
  <si>
    <t>TACO</t>
  </si>
  <si>
    <t>n-Butanol</t>
  </si>
  <si>
    <t>71-36-3</t>
  </si>
  <si>
    <t>n-Butylbenzene</t>
  </si>
  <si>
    <t>104-51-8</t>
  </si>
  <si>
    <t>n-Heptane</t>
  </si>
  <si>
    <t>142-82-5</t>
  </si>
  <si>
    <t>n-Hexane</t>
  </si>
  <si>
    <t>110-54-3</t>
  </si>
  <si>
    <t>n-Propylbenzene</t>
  </si>
  <si>
    <t>103-65-1</t>
  </si>
  <si>
    <t>TACO
PVOC
TCL 3.4
465</t>
  </si>
  <si>
    <t>o-Xylene</t>
  </si>
  <si>
    <t>95-47-6</t>
  </si>
  <si>
    <t>p-Isopropyltoluene</t>
  </si>
  <si>
    <t>99-87-6</t>
  </si>
  <si>
    <t>sec-Butylbenzene</t>
  </si>
  <si>
    <t>135-98-8</t>
  </si>
  <si>
    <t>Styrene</t>
  </si>
  <si>
    <t>100-42-5</t>
  </si>
  <si>
    <t>tert-Amylmethyl ether</t>
  </si>
  <si>
    <t>994-05-8</t>
  </si>
  <si>
    <t>tert-Butyl Alcohol</t>
  </si>
  <si>
    <t>75-65-0</t>
  </si>
  <si>
    <t>tert-Butylbenzene</t>
  </si>
  <si>
    <t>98-06-6</t>
  </si>
  <si>
    <t>Tetrachloroethene</t>
  </si>
  <si>
    <t>127-18-4</t>
  </si>
  <si>
    <t>Tetrahydrofuran</t>
  </si>
  <si>
    <t>109-99-9</t>
  </si>
  <si>
    <t>Toluene</t>
  </si>
  <si>
    <t>108-88-3</t>
  </si>
  <si>
    <t>Total BTEX
(Benzene+ Ethylbenzene+Toluene+xylenes)</t>
  </si>
  <si>
    <t>Total Trimethylbenzenes
(124-TMB + 135-TMB)</t>
  </si>
  <si>
    <t>trans-1,2-Dichloroethene</t>
  </si>
  <si>
    <t>156-60-5</t>
  </si>
  <si>
    <t>trans-1,3-Dichloropropene</t>
  </si>
  <si>
    <t>10061-02-6</t>
  </si>
  <si>
    <t>trans-1,4-Dichloro-2-butene</t>
  </si>
  <si>
    <t>110-57-6</t>
  </si>
  <si>
    <t>Trichloroethene</t>
  </si>
  <si>
    <t>79-01-6</t>
  </si>
  <si>
    <t>Trichlorofluoromethane</t>
  </si>
  <si>
    <t>75-69-4</t>
  </si>
  <si>
    <t>Vinyl Acetate</t>
  </si>
  <si>
    <t>108-05-4</t>
  </si>
  <si>
    <t>Vinyl Chloride</t>
  </si>
  <si>
    <t>75-01-4</t>
  </si>
  <si>
    <t>Total Xylenes
(m,p &amp; o-Xylene)</t>
  </si>
  <si>
    <t>1330-20-7</t>
  </si>
  <si>
    <t xml:space="preserve">4-Bromofluorobenzene </t>
  </si>
  <si>
    <t>460-00-4</t>
  </si>
  <si>
    <t xml:space="preserve">Dibromofluoromethane </t>
  </si>
  <si>
    <t>1868-53-7</t>
  </si>
  <si>
    <t>Toluene-d8</t>
  </si>
  <si>
    <t>2037-26-5</t>
  </si>
  <si>
    <r>
      <t>True MDL (ug/kg)</t>
    </r>
    <r>
      <rPr>
        <b/>
        <vertAlign val="superscript"/>
        <sz val="10"/>
        <color indexed="8"/>
        <rFont val="Calibri"/>
        <family val="2"/>
      </rPr>
      <t>(1,2,3)</t>
    </r>
  </si>
  <si>
    <r>
      <t>PQL (ug/kg)</t>
    </r>
    <r>
      <rPr>
        <b/>
        <vertAlign val="superscript"/>
        <sz val="10"/>
        <color indexed="8"/>
        <rFont val="Calibri"/>
        <family val="2"/>
      </rPr>
      <t>(1,2,3)</t>
    </r>
  </si>
  <si>
    <r>
      <t>WI MDL (ug/kg)</t>
    </r>
    <r>
      <rPr>
        <b/>
        <vertAlign val="superscript"/>
        <sz val="10"/>
        <color indexed="8"/>
        <rFont val="Calibri"/>
        <family val="2"/>
      </rPr>
      <t>(1,2,3)</t>
    </r>
  </si>
  <si>
    <r>
      <t>WI PQL (ug/kg)</t>
    </r>
    <r>
      <rPr>
        <b/>
        <vertAlign val="superscript"/>
        <sz val="10"/>
        <color indexed="8"/>
        <rFont val="Calibri"/>
        <family val="2"/>
      </rPr>
      <t>(1,2,3)</t>
    </r>
  </si>
  <si>
    <t>1,1,1,2-Tetrachloroethane</t>
  </si>
  <si>
    <t>1,1,2,2-Tetrachloroethane</t>
  </si>
  <si>
    <t>1,1,2-Trichloroethane</t>
  </si>
  <si>
    <t>2-Methylnaphthalene</t>
  </si>
  <si>
    <t>2-Propanol (Isopropanol)</t>
  </si>
  <si>
    <t>4-Methyl-2-pentanone (MIBK)</t>
  </si>
  <si>
    <t>Allyl chloride</t>
  </si>
  <si>
    <t>Carbon tetrachloride</t>
  </si>
  <si>
    <t>Dibromofluoromethane</t>
  </si>
  <si>
    <t>Ethylbenzene</t>
  </si>
  <si>
    <t>Methyl-tert-butyl ether</t>
  </si>
  <si>
    <t>n-Propanol (1-Propanol)</t>
  </si>
  <si>
    <t>p-Isopropyltoluene (Cymene)</t>
  </si>
  <si>
    <t>Vinyl acetate</t>
  </si>
  <si>
    <t>Vinyl chloride</t>
  </si>
  <si>
    <t>PAH2</t>
  </si>
  <si>
    <t>PAH</t>
  </si>
  <si>
    <t>Benzo(e)pyrene</t>
  </si>
  <si>
    <t>192-97-2</t>
  </si>
  <si>
    <t>2-Fluorobiphenyl (S)</t>
  </si>
  <si>
    <t>Terphenyl-d14 (S)</t>
  </si>
  <si>
    <t>BDE-1</t>
  </si>
  <si>
    <t>7025-06-1</t>
  </si>
  <si>
    <t>BDE-2</t>
  </si>
  <si>
    <t>6876-00-2</t>
  </si>
  <si>
    <t>BDE-3</t>
  </si>
  <si>
    <t>1563-66-2</t>
  </si>
  <si>
    <t>BDE-7</t>
  </si>
  <si>
    <t>171977-44-9</t>
  </si>
  <si>
    <t>BDE-(8/11)</t>
  </si>
  <si>
    <t>BDE-8-11</t>
  </si>
  <si>
    <t>BDE-10</t>
  </si>
  <si>
    <t>51930-04-2</t>
  </si>
  <si>
    <t>BDE-(12/13)</t>
  </si>
  <si>
    <t>BDE-12-13</t>
  </si>
  <si>
    <t>BDE-15</t>
  </si>
  <si>
    <t>2050-47-7</t>
  </si>
  <si>
    <t>BDE-(17/25)</t>
  </si>
  <si>
    <t>BDE-17-25</t>
  </si>
  <si>
    <t>BDE-(28/33)</t>
  </si>
  <si>
    <t>BDE-28-33</t>
  </si>
  <si>
    <t>BDE-30</t>
  </si>
  <si>
    <t>155999-95-4</t>
  </si>
  <si>
    <t>BDE-32</t>
  </si>
  <si>
    <t>189084-60-4</t>
  </si>
  <si>
    <t>BDE-35</t>
  </si>
  <si>
    <t>147217-80-9</t>
  </si>
  <si>
    <t>BDE-37</t>
  </si>
  <si>
    <t>147217-81-0</t>
  </si>
  <si>
    <t>BDE-47</t>
  </si>
  <si>
    <t>5436-43-1</t>
  </si>
  <si>
    <t>BDE-(49/71)</t>
  </si>
  <si>
    <t>BDE-49-71</t>
  </si>
  <si>
    <t>BDE-51</t>
  </si>
  <si>
    <t>189084-57-9</t>
  </si>
  <si>
    <t>BDE-66</t>
  </si>
  <si>
    <t>187084-61-5</t>
  </si>
  <si>
    <t>BDE-75</t>
  </si>
  <si>
    <t>189084-63-7</t>
  </si>
  <si>
    <t>BDE-77</t>
  </si>
  <si>
    <t>93703-48-1</t>
  </si>
  <si>
    <t>BDE-79</t>
  </si>
  <si>
    <t>446254-48-4</t>
  </si>
  <si>
    <t>BDE-85</t>
  </si>
  <si>
    <t>182346-21-0</t>
  </si>
  <si>
    <t>BDE-99</t>
  </si>
  <si>
    <t>60348-60-9</t>
  </si>
  <si>
    <t>BDE-100</t>
  </si>
  <si>
    <t>189084-64-8</t>
  </si>
  <si>
    <t>BDE-105</t>
  </si>
  <si>
    <t>373594-78-6</t>
  </si>
  <si>
    <t>BDE-116</t>
  </si>
  <si>
    <t>189084-65-9</t>
  </si>
  <si>
    <t>BDE-118</t>
  </si>
  <si>
    <t>446254-80-4</t>
  </si>
  <si>
    <t>BDE-(119/120)</t>
  </si>
  <si>
    <t>BDE-119-120</t>
  </si>
  <si>
    <t>BDE-126</t>
  </si>
  <si>
    <t>366791-32-4</t>
  </si>
  <si>
    <t>BDE-128</t>
  </si>
  <si>
    <t>182677-28-7</t>
  </si>
  <si>
    <t>BDE-(138/166)</t>
  </si>
  <si>
    <t>BDE-138-166</t>
  </si>
  <si>
    <t>BDE-140</t>
  </si>
  <si>
    <t>22204-53-1</t>
  </si>
  <si>
    <t>BDE-153</t>
  </si>
  <si>
    <t>68631-49-2</t>
  </si>
  <si>
    <t>BDE-154</t>
  </si>
  <si>
    <t>207122-15-4</t>
  </si>
  <si>
    <t>BDE-155</t>
  </si>
  <si>
    <t>35854-94-5</t>
  </si>
  <si>
    <t>BDE-181</t>
  </si>
  <si>
    <t>189084-67-1</t>
  </si>
  <si>
    <t>BDE-183</t>
  </si>
  <si>
    <t>207122-16-5</t>
  </si>
  <si>
    <t>BDE-190</t>
  </si>
  <si>
    <t>189084-68-2</t>
  </si>
  <si>
    <t>BDE-203</t>
  </si>
  <si>
    <t>337513-72-1</t>
  </si>
  <si>
    <t>BDE-206</t>
  </si>
  <si>
    <t>63387-28-0</t>
  </si>
  <si>
    <t>BDE-207</t>
  </si>
  <si>
    <t>437701-79-6</t>
  </si>
  <si>
    <t>BDE-208</t>
  </si>
  <si>
    <t>437701-78-5</t>
  </si>
  <si>
    <t>BDE-209</t>
  </si>
  <si>
    <t>1163-19-5</t>
  </si>
  <si>
    <t>Actual Tissue Control LCS Limits</t>
  </si>
  <si>
    <t>Acronym</t>
  </si>
  <si>
    <t>Perfluorobutanoic acid</t>
  </si>
  <si>
    <t>PFBA</t>
  </si>
  <si>
    <t>375-22-4</t>
  </si>
  <si>
    <t>Perfluoropentanoic acid</t>
  </si>
  <si>
    <t>PFPeA</t>
  </si>
  <si>
    <t>2706-90-3</t>
  </si>
  <si>
    <t>Hexafluoropropylene oxide dimer acid</t>
  </si>
  <si>
    <t>HFPO-DA</t>
  </si>
  <si>
    <t>13252-13-6</t>
  </si>
  <si>
    <t xml:space="preserve">Perfluorobutanesulfonic acid </t>
  </si>
  <si>
    <t xml:space="preserve">PFBS </t>
  </si>
  <si>
    <t>375-73-5</t>
  </si>
  <si>
    <t xml:space="preserve">Perfluorohexanoic acid  </t>
  </si>
  <si>
    <t>PFHxA</t>
  </si>
  <si>
    <t>307-24-4</t>
  </si>
  <si>
    <t>Fluorotelomer sulphonic acid 4:2</t>
  </si>
  <si>
    <t>4:2FTS</t>
  </si>
  <si>
    <t>757124-72-4</t>
  </si>
  <si>
    <t>Perfluoropentanesulfonic acid</t>
  </si>
  <si>
    <t>PFPeS</t>
  </si>
  <si>
    <t>2706-91-4</t>
  </si>
  <si>
    <t>Perfluoroheptanoic acid</t>
  </si>
  <si>
    <t>PFHpA</t>
  </si>
  <si>
    <t>375-85-9</t>
  </si>
  <si>
    <t xml:space="preserve"> 4,8-Dioxa-3H-perfluorononanoic acid </t>
  </si>
  <si>
    <t>ADONA</t>
  </si>
  <si>
    <t>919005-14-4</t>
  </si>
  <si>
    <t>Perfluorohexanesulfonic acid</t>
  </si>
  <si>
    <t>PFHxS</t>
  </si>
  <si>
    <t>355-46-4</t>
  </si>
  <si>
    <t>Perfluorooctanoic acid</t>
  </si>
  <si>
    <t>PFOA</t>
  </si>
  <si>
    <t>335-67-1</t>
  </si>
  <si>
    <t>Fluorotelomer sulphonic acid 6:2</t>
  </si>
  <si>
    <t>6:2FTS</t>
  </si>
  <si>
    <t>27619-97-2</t>
  </si>
  <si>
    <t>Perfluoroheptanesulfonic acid</t>
  </si>
  <si>
    <t>PFHpS</t>
  </si>
  <si>
    <t>375-92-8</t>
  </si>
  <si>
    <t xml:space="preserve">Perfluorononanoic acid </t>
  </si>
  <si>
    <t>PFNA</t>
  </si>
  <si>
    <t>375-95-1</t>
  </si>
  <si>
    <t>Perfluorooctanesulfonamide</t>
  </si>
  <si>
    <t>PFOSAm</t>
  </si>
  <si>
    <t>754-91-6</t>
  </si>
  <si>
    <t xml:space="preserve">Perfluorooctanesulfonic acid </t>
  </si>
  <si>
    <t>PFOS</t>
  </si>
  <si>
    <t>1763-23-1</t>
  </si>
  <si>
    <t>N-methylperfluorooctane sulfomide</t>
  </si>
  <si>
    <t xml:space="preserve">N-MeFOSA </t>
  </si>
  <si>
    <t>31506-32-8</t>
  </si>
  <si>
    <t xml:space="preserve">Perfluorodecanoic acid </t>
  </si>
  <si>
    <t>PFDA</t>
  </si>
  <si>
    <t>335-76-2</t>
  </si>
  <si>
    <t>N-ethylperfluorooctane sulfomide</t>
  </si>
  <si>
    <t>N-EtFOSA</t>
  </si>
  <si>
    <t>4151-50-2</t>
  </si>
  <si>
    <t>Fluorotelomer sulphonic acid 8:2</t>
  </si>
  <si>
    <t>8:2FTS</t>
  </si>
  <si>
    <t>39108-34-4</t>
  </si>
  <si>
    <t>9-Chlorohexadecafluoro-3-oxanonane-1-sulfonic acid</t>
  </si>
  <si>
    <t>9Cl-PF3ONS</t>
  </si>
  <si>
    <t>756426-58-1</t>
  </si>
  <si>
    <t>Perfluorononanesulfonic acid</t>
  </si>
  <si>
    <t>PFNS</t>
  </si>
  <si>
    <t>68259-12-1</t>
  </si>
  <si>
    <t xml:space="preserve">Perfluoroundecanoic acid </t>
  </si>
  <si>
    <t>PFUdA or PFUnA</t>
  </si>
  <si>
    <t>2058-94-8</t>
  </si>
  <si>
    <t>N-methyl perfluorooctane sulfonamidoacetic acid</t>
  </si>
  <si>
    <t>N-MeFOSAA</t>
  </si>
  <si>
    <t>2355-31-9</t>
  </si>
  <si>
    <t>N-ethyl perfluorooctane sulfonamidoacetic acid</t>
  </si>
  <si>
    <t>N-EtFOSAA</t>
  </si>
  <si>
    <t>2991-50-6</t>
  </si>
  <si>
    <t>Perfluorodecanesulfonic acid</t>
  </si>
  <si>
    <t>PFDS</t>
  </si>
  <si>
    <t>335-77-3</t>
  </si>
  <si>
    <t>Perfluorododecanoic acid</t>
  </si>
  <si>
    <t>PFDoA</t>
  </si>
  <si>
    <t>307-55-1</t>
  </si>
  <si>
    <t>N-methylperfluorooctane sulfomidoethanol</t>
  </si>
  <si>
    <t>N-MeFOSE</t>
  </si>
  <si>
    <t>24448-09-7</t>
  </si>
  <si>
    <t>10:2 Fluorotelomer sulfonic acid</t>
  </si>
  <si>
    <t>10:2 FTS</t>
  </si>
  <si>
    <t>120226-60-0</t>
  </si>
  <si>
    <t>N-ethylperfluorooctane sulfomidoethanol</t>
  </si>
  <si>
    <t>N-EtFOSE</t>
  </si>
  <si>
    <t>1691-99-2</t>
  </si>
  <si>
    <t>11-chloroeicosafluoro-3-oxaundecane-1-sulfonic acid</t>
  </si>
  <si>
    <t>11CI-PF3OUdS</t>
  </si>
  <si>
    <t>763051-92-9</t>
  </si>
  <si>
    <t>Perfluorotridecanoic acid</t>
  </si>
  <si>
    <t>PFTrDA</t>
  </si>
  <si>
    <t>72629-94-8</t>
  </si>
  <si>
    <t>Perfluorododecanesulfonic acid</t>
  </si>
  <si>
    <t>PFDoS</t>
  </si>
  <si>
    <t>79780-39-5</t>
  </si>
  <si>
    <t xml:space="preserve">Perfluorotetradecanoic acid </t>
  </si>
  <si>
    <t xml:space="preserve">PFTeDA </t>
  </si>
  <si>
    <t>376-06-7</t>
  </si>
  <si>
    <t>Perfluorohexadecanoic acid</t>
  </si>
  <si>
    <t>PFHxDA</t>
  </si>
  <si>
    <t>67905-19-5</t>
  </si>
  <si>
    <t>Perfluorooctadecanoic acid</t>
  </si>
  <si>
    <t>PFODA</t>
  </si>
  <si>
    <t>16517-11-6</t>
  </si>
  <si>
    <t>Associated SOP = ENV-SOP-MIN4-0178, most current revison.</t>
  </si>
  <si>
    <t>Extracted Internal Standard</t>
  </si>
  <si>
    <t>Perfluoro-n-[13C4]butanoic acid</t>
  </si>
  <si>
    <t>13C4_PFBA</t>
  </si>
  <si>
    <t>Perfluoro-n-[13C5]pentanoic acid</t>
  </si>
  <si>
    <t>13C5_PFPeA</t>
  </si>
  <si>
    <t xml:space="preserve">Perfluoro-n-[2,3,4-13C3]butanesulfonic acid </t>
  </si>
  <si>
    <t>13C3_PFBS</t>
  </si>
  <si>
    <t>Fluorotelomer-n-[1,2-13C2] sulphonic acid 4:2</t>
  </si>
  <si>
    <t>13C2_4:2FTS</t>
  </si>
  <si>
    <t>Perfluoro-n-[1,2,3,4,6-13C5]hexanoic acid</t>
  </si>
  <si>
    <t>13C5_PFHxA</t>
  </si>
  <si>
    <t>Perfluoro-n-[1,2,3,4-13C4]heptanoic acid</t>
  </si>
  <si>
    <t>13C4_PFHpA</t>
  </si>
  <si>
    <t>Perfluoro-n-[1,2,3-13C3]hexanesulfonic acid</t>
  </si>
  <si>
    <t>13C3_PFHxS</t>
  </si>
  <si>
    <t>Fluorotelomer-n-[1,2-13C2] sulphonic acid 6:2</t>
  </si>
  <si>
    <t>13C2_6:2FTS</t>
  </si>
  <si>
    <t>Perfluoro-n-[13C8]octanoic acid</t>
  </si>
  <si>
    <t>13C8_PFOA</t>
  </si>
  <si>
    <t xml:space="preserve">Perfluoro-n-[13C9]nonanoic acid </t>
  </si>
  <si>
    <t>13C9_PFNA</t>
  </si>
  <si>
    <t xml:space="preserve">Perfluoro-n-[1,2-13C8]octanesulfonic acid </t>
  </si>
  <si>
    <t>13C8_PFOS</t>
  </si>
  <si>
    <t>Fluorotelomer-n-[1,2-13C2] sulphonic acid 8:2</t>
  </si>
  <si>
    <t>13C2_8:2FTS</t>
  </si>
  <si>
    <t>Perfluoro-n-[1,2,3,4,5,6-13C6]decanoic acid</t>
  </si>
  <si>
    <t>13C6_PFDA</t>
  </si>
  <si>
    <t>N-methyl-d3-perfluoro-1- perfluorooctane sulfonamidoacetic acid</t>
  </si>
  <si>
    <t>d3-MeFOSAA</t>
  </si>
  <si>
    <t>Perfluoro-n-[13C8]octanesulfonamide</t>
  </si>
  <si>
    <t>13C8_FOSA</t>
  </si>
  <si>
    <t>N-ethyl-d5-perfluoro-1-octanesulfonamidoacetic acid</t>
  </si>
  <si>
    <t>d5-EtFOSAA</t>
  </si>
  <si>
    <t xml:space="preserve">Perfluoro-n-[1,2,3,4,5,6,7-13C7]undecanoic acid </t>
  </si>
  <si>
    <t>13C7_PFUdA</t>
  </si>
  <si>
    <t>Perfluoro-n-[1,2-13C2]dodecanoic acid</t>
  </si>
  <si>
    <t>13C2_PFDoA</t>
  </si>
  <si>
    <t xml:space="preserve">Perfluoro-n-[1,2-13C2]tetradecanoic acid </t>
  </si>
  <si>
    <t>13C2_PFTeDA</t>
  </si>
  <si>
    <t>2,3,3,3-Tetrafluoro-2-(1,1,2,2,3,3,3-heptafluoropropoxy)-13C3-propanoic acid</t>
  </si>
  <si>
    <t>13C3_HFPO-DA</t>
  </si>
  <si>
    <t>Perfluoro-n-[1,2-13C2]hexadecanoic acid</t>
  </si>
  <si>
    <t>13C2_PFHxDA</t>
  </si>
  <si>
    <t>2-(N-methyl-d3-perfluoro-1-octanesulfonamido)ethan-d4-ol</t>
  </si>
  <si>
    <t>d7-N-MeFOSE</t>
  </si>
  <si>
    <t>2-(N-ethyl-d5-perfluoro-1-octanesulfonamido)ethan-d4-ol</t>
  </si>
  <si>
    <t>d9-N-EtFOSE</t>
  </si>
  <si>
    <t>N-methyl-d3-perfluoro-1-octanesulfonamide</t>
  </si>
  <si>
    <t>d3-N-MeFOSA</t>
  </si>
  <si>
    <t>N-ethyl-d5-perfluoro-1-octanesulfonamide</t>
  </si>
  <si>
    <t>d5-N-EtFOSA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</si>
</sst>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0.000"/>
    <numFmt numFmtId="165" formatCode="0.000000"/>
    <numFmt numFmtId="166" formatCode="0.0000"/>
    <numFmt numFmtId="167" formatCode="0.0"/>
    <numFmt numFmtId="168" formatCode="0.00000"/>
    <numFmt numFmtId="169" formatCode="mm/dd/yy;@"/>
    <numFmt numFmtId="170" formatCode="0.00000000"/>
    <numFmt numFmtId="171" formatCode="0.0000000"/>
    <numFmt numFmtId="172" formatCode="mm/dd/yy"/>
    <numFmt numFmtId="173" formatCode="0.0%"/>
    <numFmt numFmtId="174" formatCode="[$-409]d\-mmm\-yy;@"/>
  </numFmts>
  <fonts count="4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b/>
      <sz val="11"/>
      <name val="Calibri"/>
      <family val="2"/>
    </font>
    <font>
      <b/>
      <sz val="10"/>
      <color theme="1"/>
      <name val="Calibri"/>
      <family val="2"/>
      <scheme val="minor"/>
    </font>
    <font>
      <sz val="8"/>
      <name val="Arial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vertAlign val="superscript"/>
      <sz val="10"/>
      <color indexed="8"/>
      <name val="Calibri"/>
      <family val="2"/>
    </font>
    <font>
      <b/>
      <vertAlign val="superscript"/>
      <sz val="10"/>
      <name val="Calibri"/>
      <family val="2"/>
    </font>
    <font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sz val="12"/>
      <color indexed="8"/>
      <name val="Calibri"/>
      <family val="2"/>
    </font>
    <font>
      <sz val="10"/>
      <color theme="1"/>
      <name val="Tahoma"/>
      <family val="2"/>
    </font>
    <font>
      <sz val="10"/>
      <color theme="1"/>
      <name val="Calibri"/>
      <family val="2"/>
    </font>
    <font>
      <sz val="10"/>
      <color indexed="8"/>
      <name val="Calibri"/>
      <family val="2"/>
    </font>
    <font>
      <b/>
      <sz val="10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1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0"/>
      <name val="Helv"/>
    </font>
    <font>
      <vertAlign val="superscript"/>
      <sz val="12"/>
      <name val="Arial"/>
      <family val="2"/>
    </font>
    <font>
      <sz val="12"/>
      <name val="Arial "/>
    </font>
    <font>
      <sz val="12"/>
      <color theme="1"/>
      <name val="Arial "/>
    </font>
    <font>
      <sz val="12"/>
      <color indexed="8"/>
      <name val="Arial"/>
      <family val="2"/>
    </font>
    <font>
      <sz val="12"/>
      <color indexed="8"/>
      <name val="Arial "/>
    </font>
    <font>
      <b/>
      <sz val="16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23" fillId="0" borderId="0"/>
    <xf numFmtId="0" fontId="6" fillId="0" borderId="0"/>
    <xf numFmtId="0" fontId="3" fillId="0" borderId="0"/>
    <xf numFmtId="0" fontId="32" fillId="0" borderId="0"/>
    <xf numFmtId="0" fontId="32" fillId="0" borderId="0"/>
    <xf numFmtId="0" fontId="32" fillId="0" borderId="0"/>
    <xf numFmtId="0" fontId="6" fillId="0" borderId="0"/>
  </cellStyleXfs>
  <cellXfs count="348">
    <xf numFmtId="0" fontId="0" fillId="0" borderId="0" xfId="0"/>
    <xf numFmtId="0" fontId="3" fillId="0" borderId="0" xfId="1"/>
    <xf numFmtId="0" fontId="3" fillId="0" borderId="0" xfId="1" applyAlignment="1">
      <alignment horizontal="center"/>
    </xf>
    <xf numFmtId="164" fontId="3" fillId="0" borderId="0" xfId="1" applyNumberFormat="1"/>
    <xf numFmtId="165" fontId="3" fillId="0" borderId="0" xfId="1" applyNumberFormat="1"/>
    <xf numFmtId="0" fontId="4" fillId="0" borderId="0" xfId="1" applyFont="1"/>
    <xf numFmtId="0" fontId="3" fillId="0" borderId="1" xfId="1" applyBorder="1" applyAlignment="1">
      <alignment horizontal="center"/>
    </xf>
    <xf numFmtId="0" fontId="3" fillId="0" borderId="2" xfId="1" applyBorder="1" applyAlignment="1">
      <alignment horizontal="center"/>
    </xf>
    <xf numFmtId="0" fontId="3" fillId="0" borderId="3" xfId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1" fontId="3" fillId="0" borderId="1" xfId="1" applyNumberFormat="1" applyBorder="1" applyAlignment="1">
      <alignment horizontal="center"/>
    </xf>
    <xf numFmtId="2" fontId="3" fillId="0" borderId="3" xfId="1" applyNumberFormat="1" applyBorder="1" applyAlignment="1">
      <alignment horizontal="center"/>
    </xf>
    <xf numFmtId="1" fontId="3" fillId="0" borderId="1" xfId="2" applyNumberFormat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3" fillId="0" borderId="10" xfId="1" applyNumberFormat="1" applyBorder="1" applyAlignment="1">
      <alignment horizontal="center"/>
    </xf>
    <xf numFmtId="0" fontId="3" fillId="0" borderId="11" xfId="1" applyBorder="1" applyAlignment="1">
      <alignment horizontal="center"/>
    </xf>
    <xf numFmtId="165" fontId="3" fillId="0" borderId="12" xfId="1" applyNumberFormat="1" applyBorder="1" applyAlignment="1">
      <alignment horizontal="center"/>
    </xf>
    <xf numFmtId="167" fontId="3" fillId="0" borderId="7" xfId="1" applyNumberFormat="1" applyBorder="1" applyAlignment="1">
      <alignment horizontal="center"/>
    </xf>
    <xf numFmtId="1" fontId="5" fillId="0" borderId="4" xfId="1" applyNumberFormat="1" applyFont="1" applyBorder="1" applyAlignment="1">
      <alignment horizontal="center"/>
    </xf>
    <xf numFmtId="1" fontId="5" fillId="0" borderId="5" xfId="1" applyNumberFormat="1" applyFont="1" applyBorder="1"/>
    <xf numFmtId="0" fontId="3" fillId="0" borderId="13" xfId="1" applyBorder="1" applyAlignment="1">
      <alignment horizontal="center"/>
    </xf>
    <xf numFmtId="0" fontId="3" fillId="0" borderId="5" xfId="1" applyBorder="1" applyAlignment="1">
      <alignment horizontal="center"/>
    </xf>
    <xf numFmtId="0" fontId="3" fillId="0" borderId="14" xfId="1" applyBorder="1" applyAlignment="1">
      <alignment horizontal="center"/>
    </xf>
    <xf numFmtId="1" fontId="3" fillId="0" borderId="13" xfId="1" applyNumberFormat="1" applyBorder="1" applyAlignment="1">
      <alignment horizontal="center"/>
    </xf>
    <xf numFmtId="2" fontId="3" fillId="0" borderId="14" xfId="1" applyNumberFormat="1" applyBorder="1" applyAlignment="1">
      <alignment horizontal="center"/>
    </xf>
    <xf numFmtId="1" fontId="3" fillId="0" borderId="13" xfId="2" applyNumberFormat="1" applyBorder="1" applyAlignment="1">
      <alignment horizontal="center"/>
    </xf>
    <xf numFmtId="2" fontId="3" fillId="0" borderId="14" xfId="2" applyNumberFormat="1" applyBorder="1" applyAlignment="1">
      <alignment horizontal="center"/>
    </xf>
    <xf numFmtId="164" fontId="3" fillId="0" borderId="15" xfId="1" applyNumberFormat="1" applyBorder="1" applyAlignment="1">
      <alignment horizontal="center"/>
    </xf>
    <xf numFmtId="165" fontId="3" fillId="0" borderId="15" xfId="1" applyNumberFormat="1" applyBorder="1" applyAlignment="1">
      <alignment horizontal="center"/>
    </xf>
    <xf numFmtId="2" fontId="3" fillId="0" borderId="7" xfId="1" applyNumberFormat="1" applyBorder="1" applyAlignment="1">
      <alignment horizontal="center"/>
    </xf>
    <xf numFmtId="167" fontId="3" fillId="0" borderId="14" xfId="1" applyNumberFormat="1" applyBorder="1" applyAlignment="1">
      <alignment horizontal="center"/>
    </xf>
    <xf numFmtId="167" fontId="3" fillId="0" borderId="14" xfId="2" applyNumberFormat="1" applyBorder="1" applyAlignment="1">
      <alignment horizontal="center"/>
    </xf>
    <xf numFmtId="1" fontId="3" fillId="0" borderId="7" xfId="1" applyNumberFormat="1" applyBorder="1" applyAlignment="1">
      <alignment horizontal="center"/>
    </xf>
    <xf numFmtId="0" fontId="3" fillId="0" borderId="8" xfId="1" applyBorder="1" applyAlignment="1">
      <alignment horizontal="center"/>
    </xf>
    <xf numFmtId="0" fontId="3" fillId="0" borderId="7" xfId="1" applyBorder="1" applyAlignment="1">
      <alignment horizontal="center"/>
    </xf>
    <xf numFmtId="0" fontId="0" fillId="2" borderId="16" xfId="0" applyFill="1" applyBorder="1" applyAlignment="1">
      <alignment horizontal="center"/>
    </xf>
    <xf numFmtId="1" fontId="3" fillId="0" borderId="11" xfId="1" applyNumberFormat="1" applyBorder="1" applyAlignment="1">
      <alignment horizontal="center"/>
    </xf>
    <xf numFmtId="1" fontId="3" fillId="0" borderId="11" xfId="2" applyNumberFormat="1" applyBorder="1" applyAlignment="1">
      <alignment horizontal="center"/>
    </xf>
    <xf numFmtId="164" fontId="3" fillId="0" borderId="17" xfId="1" applyNumberFormat="1" applyBorder="1" applyAlignment="1">
      <alignment horizontal="center"/>
    </xf>
    <xf numFmtId="165" fontId="3" fillId="0" borderId="17" xfId="1" applyNumberFormat="1" applyBorder="1" applyAlignment="1">
      <alignment horizontal="center"/>
    </xf>
    <xf numFmtId="1" fontId="5" fillId="0" borderId="16" xfId="1" applyNumberFormat="1" applyFont="1" applyBorder="1" applyAlignment="1">
      <alignment horizontal="center"/>
    </xf>
    <xf numFmtId="1" fontId="5" fillId="0" borderId="8" xfId="1" applyNumberFormat="1" applyFont="1" applyBorder="1"/>
    <xf numFmtId="0" fontId="4" fillId="3" borderId="1" xfId="3" applyFont="1" applyFill="1" applyBorder="1" applyAlignment="1">
      <alignment horizontal="center" vertical="center"/>
    </xf>
    <xf numFmtId="0" fontId="4" fillId="3" borderId="2" xfId="3" applyFont="1" applyFill="1" applyBorder="1" applyAlignment="1">
      <alignment horizontal="center" vertical="center"/>
    </xf>
    <xf numFmtId="0" fontId="4" fillId="3" borderId="3" xfId="3" applyFont="1" applyFill="1" applyBorder="1" applyAlignment="1">
      <alignment horizontal="center" vertical="center"/>
    </xf>
    <xf numFmtId="0" fontId="7" fillId="0" borderId="18" xfId="3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0" fontId="7" fillId="0" borderId="19" xfId="3" applyFont="1" applyBorder="1" applyAlignment="1">
      <alignment horizontal="center" vertical="center"/>
    </xf>
    <xf numFmtId="0" fontId="4" fillId="4" borderId="1" xfId="1" applyFont="1" applyFill="1" applyBorder="1" applyAlignment="1">
      <alignment horizontal="center"/>
    </xf>
    <xf numFmtId="0" fontId="4" fillId="4" borderId="3" xfId="1" applyFont="1" applyFill="1" applyBorder="1" applyAlignment="1">
      <alignment horizontal="center"/>
    </xf>
    <xf numFmtId="0" fontId="4" fillId="5" borderId="1" xfId="1" applyFont="1" applyFill="1" applyBorder="1" applyAlignment="1">
      <alignment horizontal="center"/>
    </xf>
    <xf numFmtId="167" fontId="4" fillId="5" borderId="3" xfId="1" applyNumberFormat="1" applyFont="1" applyFill="1" applyBorder="1" applyAlignment="1">
      <alignment horizontal="center"/>
    </xf>
    <xf numFmtId="164" fontId="4" fillId="6" borderId="12" xfId="1" applyNumberFormat="1" applyFont="1" applyFill="1" applyBorder="1" applyAlignment="1">
      <alignment horizontal="center"/>
    </xf>
    <xf numFmtId="0" fontId="4" fillId="6" borderId="1" xfId="1" applyFont="1" applyFill="1" applyBorder="1" applyAlignment="1">
      <alignment horizontal="center"/>
    </xf>
    <xf numFmtId="165" fontId="4" fillId="6" borderId="12" xfId="1" applyNumberFormat="1" applyFont="1" applyFill="1" applyBorder="1" applyAlignment="1">
      <alignment horizontal="center"/>
    </xf>
    <xf numFmtId="1" fontId="4" fillId="6" borderId="3" xfId="1" applyNumberFormat="1" applyFont="1" applyFill="1" applyBorder="1" applyAlignment="1">
      <alignment horizontal="center"/>
    </xf>
    <xf numFmtId="164" fontId="4" fillId="6" borderId="25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0" fontId="3" fillId="0" borderId="0" xfId="2"/>
    <xf numFmtId="0" fontId="3" fillId="0" borderId="0" xfId="2" applyAlignment="1">
      <alignment horizontal="center"/>
    </xf>
    <xf numFmtId="0" fontId="9" fillId="0" borderId="0" xfId="1" applyFont="1" applyAlignment="1">
      <alignment horizontal="center"/>
    </xf>
    <xf numFmtId="2" fontId="9" fillId="0" borderId="0" xfId="1" applyNumberFormat="1" applyFont="1" applyAlignment="1">
      <alignment horizontal="center"/>
    </xf>
    <xf numFmtId="0" fontId="3" fillId="0" borderId="4" xfId="2" applyBorder="1" applyAlignment="1">
      <alignment horizontal="center"/>
    </xf>
    <xf numFmtId="0" fontId="10" fillId="0" borderId="5" xfId="2" applyFont="1" applyBorder="1" applyAlignment="1">
      <alignment wrapText="1"/>
    </xf>
    <xf numFmtId="0" fontId="4" fillId="8" borderId="0" xfId="3" applyFont="1" applyFill="1" applyAlignment="1">
      <alignment horizontal="center" vertical="center"/>
    </xf>
    <xf numFmtId="0" fontId="4" fillId="8" borderId="5" xfId="3" applyFont="1" applyFill="1" applyBorder="1" applyAlignment="1">
      <alignment horizontal="center" vertical="center"/>
    </xf>
    <xf numFmtId="0" fontId="4" fillId="0" borderId="5" xfId="2" applyFont="1" applyBorder="1" applyAlignment="1">
      <alignment horizontal="left"/>
    </xf>
    <xf numFmtId="0" fontId="4" fillId="0" borderId="0" xfId="2" applyFont="1" applyAlignment="1">
      <alignment horizontal="center"/>
    </xf>
    <xf numFmtId="0" fontId="3" fillId="0" borderId="5" xfId="2" applyBorder="1"/>
    <xf numFmtId="1" fontId="3" fillId="0" borderId="5" xfId="2" applyNumberFormat="1" applyBorder="1" applyAlignment="1">
      <alignment horizontal="center"/>
    </xf>
    <xf numFmtId="2" fontId="3" fillId="0" borderId="5" xfId="2" applyNumberFormat="1" applyBorder="1" applyAlignment="1">
      <alignment horizontal="center"/>
    </xf>
    <xf numFmtId="167" fontId="3" fillId="0" borderId="5" xfId="2" applyNumberFormat="1" applyBorder="1" applyAlignment="1">
      <alignment horizontal="center"/>
    </xf>
    <xf numFmtId="164" fontId="3" fillId="0" borderId="5" xfId="2" applyNumberFormat="1" applyBorder="1" applyAlignment="1">
      <alignment horizontal="center"/>
    </xf>
    <xf numFmtId="2" fontId="3" fillId="0" borderId="5" xfId="1" applyNumberFormat="1" applyBorder="1" applyAlignment="1">
      <alignment horizontal="center"/>
    </xf>
    <xf numFmtId="2" fontId="3" fillId="0" borderId="4" xfId="2" applyNumberFormat="1" applyBorder="1" applyAlignment="1">
      <alignment horizontal="center" wrapText="1"/>
    </xf>
    <xf numFmtId="2" fontId="3" fillId="0" borderId="5" xfId="2" applyNumberFormat="1" applyBorder="1" applyAlignment="1">
      <alignment horizontal="left" wrapText="1"/>
    </xf>
    <xf numFmtId="167" fontId="3" fillId="0" borderId="5" xfId="1" applyNumberFormat="1" applyBorder="1" applyAlignment="1">
      <alignment horizontal="center"/>
    </xf>
    <xf numFmtId="164" fontId="3" fillId="0" borderId="5" xfId="1" applyNumberFormat="1" applyBorder="1" applyAlignment="1">
      <alignment horizontal="center"/>
    </xf>
    <xf numFmtId="0" fontId="7" fillId="0" borderId="5" xfId="3" applyFont="1" applyBorder="1" applyAlignment="1">
      <alignment horizontal="center" vertical="center"/>
    </xf>
    <xf numFmtId="0" fontId="12" fillId="0" borderId="5" xfId="2" applyFont="1" applyBorder="1" applyAlignment="1">
      <alignment horizontal="center"/>
    </xf>
    <xf numFmtId="0" fontId="12" fillId="0" borderId="5" xfId="2" applyFont="1" applyBorder="1"/>
    <xf numFmtId="0" fontId="12" fillId="0" borderId="28" xfId="2" applyFont="1" applyBorder="1" applyAlignment="1">
      <alignment horizontal="center"/>
    </xf>
    <xf numFmtId="0" fontId="12" fillId="0" borderId="28" xfId="2" applyFont="1" applyBorder="1"/>
    <xf numFmtId="0" fontId="4" fillId="0" borderId="5" xfId="2" applyFont="1" applyBorder="1" applyAlignment="1">
      <alignment horizontal="center"/>
    </xf>
    <xf numFmtId="0" fontId="3" fillId="0" borderId="5" xfId="2" applyBorder="1" applyAlignment="1">
      <alignment horizontal="center"/>
    </xf>
    <xf numFmtId="0" fontId="13" fillId="0" borderId="0" xfId="2" applyFont="1" applyAlignment="1">
      <alignment horizontal="center"/>
    </xf>
    <xf numFmtId="164" fontId="3" fillId="0" borderId="0" xfId="1" applyNumberFormat="1" applyAlignment="1">
      <alignment horizontal="center"/>
    </xf>
    <xf numFmtId="0" fontId="3" fillId="0" borderId="5" xfId="4" applyBorder="1"/>
    <xf numFmtId="1" fontId="3" fillId="0" borderId="5" xfId="1" applyNumberFormat="1" applyBorder="1" applyAlignment="1">
      <alignment horizontal="center"/>
    </xf>
    <xf numFmtId="49" fontId="0" fillId="0" borderId="5" xfId="0" applyNumberFormat="1" applyBorder="1"/>
    <xf numFmtId="0" fontId="3" fillId="0" borderId="5" xfId="1" applyBorder="1"/>
    <xf numFmtId="0" fontId="0" fillId="0" borderId="0" xfId="0" applyAlignment="1">
      <alignment wrapText="1"/>
    </xf>
    <xf numFmtId="0" fontId="3" fillId="0" borderId="0" xfId="2" applyAlignment="1">
      <alignment vertical="center" wrapText="1"/>
    </xf>
    <xf numFmtId="2" fontId="3" fillId="0" borderId="0" xfId="2" applyNumberFormat="1" applyAlignment="1">
      <alignment horizontal="center" wrapText="1"/>
    </xf>
    <xf numFmtId="2" fontId="3" fillId="0" borderId="0" xfId="2" applyNumberFormat="1" applyAlignment="1">
      <alignment horizontal="left" wrapText="1"/>
    </xf>
    <xf numFmtId="167" fontId="3" fillId="0" borderId="5" xfId="2" applyNumberFormat="1" applyBorder="1" applyAlignment="1">
      <alignment horizontal="center" vertical="center"/>
    </xf>
    <xf numFmtId="1" fontId="3" fillId="2" borderId="5" xfId="2" applyNumberFormat="1" applyFill="1" applyBorder="1" applyAlignment="1">
      <alignment horizontal="center"/>
    </xf>
    <xf numFmtId="2" fontId="3" fillId="0" borderId="5" xfId="2" applyNumberFormat="1" applyBorder="1" applyAlignment="1">
      <alignment horizontal="center" wrapText="1"/>
    </xf>
    <xf numFmtId="1" fontId="3" fillId="0" borderId="5" xfId="2" applyNumberFormat="1" applyBorder="1" applyAlignment="1">
      <alignment horizontal="center" vertical="center"/>
    </xf>
    <xf numFmtId="167" fontId="3" fillId="0" borderId="5" xfId="1" applyNumberFormat="1" applyBorder="1" applyAlignment="1">
      <alignment horizontal="center" vertical="center"/>
    </xf>
    <xf numFmtId="2" fontId="3" fillId="0" borderId="4" xfId="2" applyNumberFormat="1" applyBorder="1" applyAlignment="1">
      <alignment horizontal="center" vertical="center" wrapText="1"/>
    </xf>
    <xf numFmtId="0" fontId="3" fillId="9" borderId="5" xfId="2" applyFill="1" applyBorder="1" applyAlignment="1">
      <alignment horizontal="center"/>
    </xf>
    <xf numFmtId="1" fontId="3" fillId="9" borderId="5" xfId="2" applyNumberFormat="1" applyFill="1" applyBorder="1" applyAlignment="1">
      <alignment horizontal="center"/>
    </xf>
    <xf numFmtId="167" fontId="3" fillId="9" borderId="5" xfId="1" applyNumberFormat="1" applyFill="1" applyBorder="1" applyAlignment="1">
      <alignment horizontal="center"/>
    </xf>
    <xf numFmtId="0" fontId="4" fillId="0" borderId="5" xfId="2" applyFont="1" applyBorder="1" applyAlignment="1">
      <alignment horizontal="center" vertical="center"/>
    </xf>
    <xf numFmtId="0" fontId="14" fillId="0" borderId="0" xfId="0" applyFont="1"/>
    <xf numFmtId="1" fontId="15" fillId="0" borderId="0" xfId="0" applyNumberFormat="1" applyFont="1"/>
    <xf numFmtId="167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vertical="center"/>
    </xf>
    <xf numFmtId="0" fontId="14" fillId="0" borderId="5" xfId="0" applyFont="1" applyBorder="1" applyAlignment="1">
      <alignment horizontal="right"/>
    </xf>
    <xf numFmtId="1" fontId="15" fillId="0" borderId="5" xfId="0" applyNumberFormat="1" applyFont="1" applyBorder="1" applyAlignment="1">
      <alignment horizontal="right"/>
    </xf>
    <xf numFmtId="0" fontId="14" fillId="0" borderId="5" xfId="0" applyFont="1" applyBorder="1"/>
    <xf numFmtId="1" fontId="15" fillId="0" borderId="5" xfId="0" applyNumberFormat="1" applyFont="1" applyBorder="1"/>
    <xf numFmtId="2" fontId="14" fillId="0" borderId="5" xfId="0" applyNumberFormat="1" applyFont="1" applyBorder="1" applyAlignment="1">
      <alignment horizontal="center"/>
    </xf>
    <xf numFmtId="0" fontId="14" fillId="0" borderId="5" xfId="0" applyFont="1" applyBorder="1" applyAlignment="1">
      <alignment horizontal="left"/>
    </xf>
    <xf numFmtId="0" fontId="16" fillId="10" borderId="5" xfId="3" applyFont="1" applyFill="1" applyBorder="1" applyAlignment="1">
      <alignment horizontal="center"/>
    </xf>
    <xf numFmtId="0" fontId="17" fillId="11" borderId="5" xfId="0" applyFont="1" applyFill="1" applyBorder="1" applyAlignment="1">
      <alignment horizontal="center"/>
    </xf>
    <xf numFmtId="2" fontId="17" fillId="10" borderId="5" xfId="0" applyNumberFormat="1" applyFont="1" applyFill="1" applyBorder="1" applyAlignment="1">
      <alignment horizontal="center"/>
    </xf>
    <xf numFmtId="0" fontId="8" fillId="10" borderId="5" xfId="0" applyFont="1" applyFill="1" applyBorder="1" applyAlignment="1">
      <alignment horizontal="center"/>
    </xf>
    <xf numFmtId="0" fontId="16" fillId="0" borderId="5" xfId="0" applyFont="1" applyBorder="1" applyAlignment="1">
      <alignment horizontal="center"/>
    </xf>
    <xf numFmtId="14" fontId="8" fillId="0" borderId="0" xfId="0" applyNumberFormat="1" applyFont="1" applyAlignment="1">
      <alignment horizontal="center"/>
    </xf>
    <xf numFmtId="14" fontId="17" fillId="0" borderId="0" xfId="0" applyNumberFormat="1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center"/>
    </xf>
    <xf numFmtId="1" fontId="22" fillId="0" borderId="0" xfId="0" applyNumberFormat="1" applyFont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0" fontId="1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4" fillId="0" borderId="0" xfId="5" applyFont="1" applyAlignment="1">
      <alignment horizontal="left" vertical="center"/>
    </xf>
    <xf numFmtId="166" fontId="14" fillId="0" borderId="5" xfId="0" applyNumberFormat="1" applyFont="1" applyBorder="1" applyAlignment="1">
      <alignment horizontal="center"/>
    </xf>
    <xf numFmtId="0" fontId="14" fillId="0" borderId="5" xfId="0" applyFont="1" applyBorder="1" applyAlignment="1">
      <alignment horizontal="left" wrapText="1"/>
    </xf>
    <xf numFmtId="0" fontId="14" fillId="0" borderId="0" xfId="5" applyFont="1"/>
    <xf numFmtId="0" fontId="14" fillId="12" borderId="5" xfId="0" applyFont="1" applyFill="1" applyBorder="1" applyAlignment="1">
      <alignment horizontal="right"/>
    </xf>
    <xf numFmtId="168" fontId="14" fillId="0" borderId="5" xfId="0" applyNumberFormat="1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1" fontId="17" fillId="10" borderId="5" xfId="2" applyNumberFormat="1" applyFont="1" applyFill="1" applyBorder="1" applyAlignment="1">
      <alignment horizontal="center"/>
    </xf>
    <xf numFmtId="2" fontId="17" fillId="10" borderId="5" xfId="2" applyNumberFormat="1" applyFont="1" applyFill="1" applyBorder="1" applyAlignment="1">
      <alignment horizontal="center"/>
    </xf>
    <xf numFmtId="0" fontId="14" fillId="0" borderId="0" xfId="5" applyFont="1" applyAlignment="1">
      <alignment horizontal="left"/>
    </xf>
    <xf numFmtId="0" fontId="20" fillId="0" borderId="0" xfId="4" applyFont="1"/>
    <xf numFmtId="1" fontId="20" fillId="0" borderId="0" xfId="4" applyNumberFormat="1" applyFont="1"/>
    <xf numFmtId="2" fontId="20" fillId="0" borderId="0" xfId="4" applyNumberFormat="1" applyFont="1"/>
    <xf numFmtId="0" fontId="20" fillId="0" borderId="0" xfId="4" applyFont="1" applyAlignment="1">
      <alignment horizontal="center"/>
    </xf>
    <xf numFmtId="1" fontId="20" fillId="0" borderId="0" xfId="4" applyNumberFormat="1" applyFont="1" applyAlignment="1">
      <alignment horizontal="center"/>
    </xf>
    <xf numFmtId="2" fontId="20" fillId="0" borderId="0" xfId="4" applyNumberFormat="1" applyFont="1" applyAlignment="1">
      <alignment horizontal="center"/>
    </xf>
    <xf numFmtId="0" fontId="20" fillId="9" borderId="5" xfId="4" applyFont="1" applyFill="1" applyBorder="1" applyAlignment="1">
      <alignment horizontal="right"/>
    </xf>
    <xf numFmtId="2" fontId="20" fillId="0" borderId="5" xfId="4" applyNumberFormat="1" applyFont="1" applyBorder="1" applyAlignment="1">
      <alignment horizontal="center"/>
    </xf>
    <xf numFmtId="2" fontId="20" fillId="0" borderId="6" xfId="4" applyNumberFormat="1" applyFont="1" applyBorder="1" applyAlignment="1">
      <alignment horizontal="center"/>
    </xf>
    <xf numFmtId="0" fontId="20" fillId="0" borderId="5" xfId="4" applyFont="1" applyBorder="1" applyAlignment="1">
      <alignment horizontal="center"/>
    </xf>
    <xf numFmtId="0" fontId="15" fillId="0" borderId="0" xfId="4" applyFont="1"/>
    <xf numFmtId="164" fontId="14" fillId="0" borderId="5" xfId="0" applyNumberFormat="1" applyFont="1" applyBorder="1" applyAlignment="1">
      <alignment horizontal="center"/>
    </xf>
    <xf numFmtId="1" fontId="17" fillId="10" borderId="5" xfId="4" applyNumberFormat="1" applyFont="1" applyFill="1" applyBorder="1" applyAlignment="1">
      <alignment horizontal="center"/>
    </xf>
    <xf numFmtId="2" fontId="17" fillId="10" borderId="5" xfId="4" applyNumberFormat="1" applyFont="1" applyFill="1" applyBorder="1" applyAlignment="1">
      <alignment horizontal="center"/>
    </xf>
    <xf numFmtId="0" fontId="17" fillId="10" borderId="5" xfId="4" applyFont="1" applyFill="1" applyBorder="1" applyAlignment="1">
      <alignment horizontal="center"/>
    </xf>
    <xf numFmtId="0" fontId="16" fillId="10" borderId="5" xfId="4" applyFont="1" applyFill="1" applyBorder="1" applyAlignment="1">
      <alignment horizontal="center"/>
    </xf>
    <xf numFmtId="169" fontId="17" fillId="0" borderId="0" xfId="4" applyNumberFormat="1" applyFont="1" applyAlignment="1">
      <alignment horizontal="center"/>
    </xf>
    <xf numFmtId="0" fontId="24" fillId="0" borderId="0" xfId="0" applyFont="1"/>
    <xf numFmtId="0" fontId="24" fillId="0" borderId="5" xfId="0" applyFont="1" applyBorder="1"/>
    <xf numFmtId="1" fontId="25" fillId="0" borderId="5" xfId="0" applyNumberFormat="1" applyFont="1" applyBorder="1"/>
    <xf numFmtId="164" fontId="24" fillId="0" borderId="5" xfId="0" applyNumberFormat="1" applyFont="1" applyBorder="1" applyAlignment="1">
      <alignment horizontal="center"/>
    </xf>
    <xf numFmtId="164" fontId="25" fillId="0" borderId="5" xfId="6" applyNumberFormat="1" applyFont="1" applyBorder="1" applyAlignment="1">
      <alignment horizontal="center"/>
    </xf>
    <xf numFmtId="166" fontId="25" fillId="0" borderId="5" xfId="6" applyNumberFormat="1" applyFont="1" applyBorder="1" applyAlignment="1">
      <alignment horizontal="center"/>
    </xf>
    <xf numFmtId="0" fontId="24" fillId="0" borderId="5" xfId="0" applyFont="1" applyBorder="1" applyAlignment="1">
      <alignment horizontal="left"/>
    </xf>
    <xf numFmtId="0" fontId="26" fillId="10" borderId="5" xfId="3" applyFont="1" applyFill="1" applyBorder="1" applyAlignment="1">
      <alignment horizontal="center"/>
    </xf>
    <xf numFmtId="0" fontId="27" fillId="11" borderId="5" xfId="0" applyFont="1" applyFill="1" applyBorder="1" applyAlignment="1">
      <alignment horizontal="center"/>
    </xf>
    <xf numFmtId="2" fontId="27" fillId="10" borderId="5" xfId="0" applyNumberFormat="1" applyFont="1" applyFill="1" applyBorder="1" applyAlignment="1">
      <alignment horizontal="center" wrapText="1"/>
    </xf>
    <xf numFmtId="0" fontId="27" fillId="11" borderId="5" xfId="0" applyFont="1" applyFill="1" applyBorder="1" applyAlignment="1">
      <alignment horizontal="center" wrapText="1"/>
    </xf>
    <xf numFmtId="14" fontId="27" fillId="0" borderId="0" xfId="0" applyNumberFormat="1" applyFont="1" applyAlignment="1">
      <alignment horizontal="center"/>
    </xf>
    <xf numFmtId="0" fontId="28" fillId="0" borderId="0" xfId="0" applyFont="1"/>
    <xf numFmtId="0" fontId="15" fillId="0" borderId="5" xfId="6" applyFont="1" applyBorder="1" applyAlignment="1">
      <alignment horizontal="center"/>
    </xf>
    <xf numFmtId="2" fontId="27" fillId="10" borderId="5" xfId="0" applyNumberFormat="1" applyFont="1" applyFill="1" applyBorder="1" applyAlignment="1">
      <alignment horizontal="center"/>
    </xf>
    <xf numFmtId="170" fontId="14" fillId="0" borderId="5" xfId="0" applyNumberFormat="1" applyFont="1" applyBorder="1" applyAlignment="1">
      <alignment horizontal="center"/>
    </xf>
    <xf numFmtId="171" fontId="14" fillId="0" borderId="5" xfId="0" applyNumberFormat="1" applyFont="1" applyBorder="1" applyAlignment="1">
      <alignment horizontal="center"/>
    </xf>
    <xf numFmtId="164" fontId="14" fillId="0" borderId="5" xfId="0" applyNumberFormat="1" applyFont="1" applyBorder="1" applyAlignment="1">
      <alignment horizontal="left"/>
    </xf>
    <xf numFmtId="0" fontId="17" fillId="10" borderId="5" xfId="0" applyFont="1" applyFill="1" applyBorder="1" applyAlignment="1">
      <alignment horizontal="center"/>
    </xf>
    <xf numFmtId="2" fontId="14" fillId="0" borderId="5" xfId="0" applyNumberFormat="1" applyFont="1" applyBorder="1"/>
    <xf numFmtId="164" fontId="14" fillId="0" borderId="5" xfId="0" applyNumberFormat="1" applyFont="1" applyBorder="1"/>
    <xf numFmtId="0" fontId="27" fillId="10" borderId="5" xfId="0" applyFont="1" applyFill="1" applyBorder="1" applyAlignment="1">
      <alignment horizontal="center"/>
    </xf>
    <xf numFmtId="0" fontId="20" fillId="0" borderId="0" xfId="7" applyFont="1"/>
    <xf numFmtId="1" fontId="20" fillId="0" borderId="0" xfId="7" applyNumberFormat="1" applyFont="1"/>
    <xf numFmtId="2" fontId="20" fillId="0" borderId="0" xfId="7" applyNumberFormat="1" applyFont="1"/>
    <xf numFmtId="0" fontId="20" fillId="0" borderId="0" xfId="7" applyFont="1" applyAlignment="1">
      <alignment horizontal="center"/>
    </xf>
    <xf numFmtId="0" fontId="28" fillId="0" borderId="0" xfId="1" applyFont="1" applyAlignment="1">
      <alignment vertical="center"/>
    </xf>
    <xf numFmtId="0" fontId="20" fillId="9" borderId="5" xfId="7" applyFont="1" applyFill="1" applyBorder="1" applyAlignment="1">
      <alignment horizontal="right"/>
    </xf>
    <xf numFmtId="0" fontId="20" fillId="0" borderId="5" xfId="7" applyFont="1" applyBorder="1"/>
    <xf numFmtId="1" fontId="20" fillId="0" borderId="5" xfId="7" applyNumberFormat="1" applyFont="1" applyBorder="1" applyAlignment="1">
      <alignment horizontal="center"/>
    </xf>
    <xf numFmtId="2" fontId="20" fillId="0" borderId="5" xfId="7" applyNumberFormat="1" applyFont="1" applyBorder="1" applyAlignment="1">
      <alignment horizontal="center"/>
    </xf>
    <xf numFmtId="0" fontId="20" fillId="0" borderId="5" xfId="7" applyFont="1" applyBorder="1" applyAlignment="1">
      <alignment horizontal="center"/>
    </xf>
    <xf numFmtId="0" fontId="15" fillId="0" borderId="0" xfId="7" applyFont="1"/>
    <xf numFmtId="1" fontId="15" fillId="0" borderId="5" xfId="7" applyNumberFormat="1" applyFont="1" applyBorder="1"/>
    <xf numFmtId="0" fontId="20" fillId="0" borderId="5" xfId="7" applyFont="1" applyBorder="1" applyAlignment="1">
      <alignment wrapText="1"/>
    </xf>
    <xf numFmtId="0" fontId="20" fillId="0" borderId="5" xfId="7" applyFont="1" applyBorder="1" applyAlignment="1">
      <alignment horizontal="center" wrapText="1"/>
    </xf>
    <xf numFmtId="0" fontId="20" fillId="0" borderId="5" xfId="7" applyFont="1" applyBorder="1" applyAlignment="1">
      <alignment horizontal="right"/>
    </xf>
    <xf numFmtId="1" fontId="17" fillId="10" borderId="5" xfId="7" applyNumberFormat="1" applyFont="1" applyFill="1" applyBorder="1" applyAlignment="1">
      <alignment horizontal="center"/>
    </xf>
    <xf numFmtId="2" fontId="17" fillId="10" borderId="5" xfId="7" applyNumberFormat="1" applyFont="1" applyFill="1" applyBorder="1" applyAlignment="1">
      <alignment horizontal="center"/>
    </xf>
    <xf numFmtId="0" fontId="17" fillId="10" borderId="5" xfId="7" applyFont="1" applyFill="1" applyBorder="1" applyAlignment="1">
      <alignment horizontal="center"/>
    </xf>
    <xf numFmtId="0" fontId="16" fillId="10" borderId="5" xfId="7" applyFont="1" applyFill="1" applyBorder="1" applyAlignment="1">
      <alignment horizontal="center"/>
    </xf>
    <xf numFmtId="169" fontId="17" fillId="0" borderId="0" xfId="7" applyNumberFormat="1" applyFont="1" applyAlignment="1">
      <alignment horizontal="center"/>
    </xf>
    <xf numFmtId="164" fontId="20" fillId="0" borderId="0" xfId="7" applyNumberFormat="1" applyFont="1"/>
    <xf numFmtId="164" fontId="20" fillId="0" borderId="5" xfId="7" applyNumberFormat="1" applyFont="1" applyBorder="1" applyAlignment="1">
      <alignment horizontal="center"/>
    </xf>
    <xf numFmtId="0" fontId="20" fillId="0" borderId="6" xfId="7" applyFont="1" applyBorder="1"/>
    <xf numFmtId="167" fontId="20" fillId="0" borderId="5" xfId="7" applyNumberFormat="1" applyFont="1" applyBorder="1" applyAlignment="1">
      <alignment horizontal="center"/>
    </xf>
    <xf numFmtId="0" fontId="20" fillId="0" borderId="9" xfId="7" applyFont="1" applyBorder="1"/>
    <xf numFmtId="0" fontId="20" fillId="0" borderId="8" xfId="7" applyFont="1" applyBorder="1"/>
    <xf numFmtId="0" fontId="16" fillId="0" borderId="0" xfId="7" applyFont="1"/>
    <xf numFmtId="1" fontId="15" fillId="0" borderId="0" xfId="7" applyNumberFormat="1" applyFont="1"/>
    <xf numFmtId="2" fontId="20" fillId="0" borderId="5" xfId="7" applyNumberFormat="1" applyFont="1" applyBorder="1" applyAlignment="1">
      <alignment horizontal="right"/>
    </xf>
    <xf numFmtId="172" fontId="17" fillId="0" borderId="0" xfId="7" applyNumberFormat="1" applyFont="1" applyAlignment="1">
      <alignment horizontal="center"/>
    </xf>
    <xf numFmtId="2" fontId="14" fillId="12" borderId="5" xfId="0" applyNumberFormat="1" applyFont="1" applyFill="1" applyBorder="1" applyAlignment="1">
      <alignment horizontal="center"/>
    </xf>
    <xf numFmtId="0" fontId="14" fillId="0" borderId="5" xfId="0" applyFont="1" applyBorder="1" applyAlignment="1">
      <alignment horizontal="center" wrapText="1"/>
    </xf>
    <xf numFmtId="0" fontId="14" fillId="0" borderId="5" xfId="0" applyFont="1" applyBorder="1" applyAlignment="1">
      <alignment wrapText="1"/>
    </xf>
    <xf numFmtId="164" fontId="15" fillId="0" borderId="5" xfId="0" applyNumberFormat="1" applyFont="1" applyBorder="1" applyAlignment="1">
      <alignment horizontal="center"/>
    </xf>
    <xf numFmtId="0" fontId="15" fillId="0" borderId="5" xfId="0" applyFont="1" applyBorder="1" applyAlignment="1">
      <alignment horizontal="left"/>
    </xf>
    <xf numFmtId="0" fontId="15" fillId="0" borderId="5" xfId="0" applyFont="1" applyBorder="1"/>
    <xf numFmtId="0" fontId="14" fillId="0" borderId="0" xfId="0" applyFont="1" applyAlignment="1">
      <alignment horizontal="right"/>
    </xf>
    <xf numFmtId="0" fontId="14" fillId="0" borderId="4" xfId="0" applyFont="1" applyBorder="1" applyAlignment="1">
      <alignment horizontal="center"/>
    </xf>
    <xf numFmtId="2" fontId="15" fillId="0" borderId="5" xfId="0" applyNumberFormat="1" applyFont="1" applyBorder="1" applyAlignment="1">
      <alignment horizontal="center"/>
    </xf>
    <xf numFmtId="0" fontId="15" fillId="0" borderId="0" xfId="0" applyFont="1"/>
    <xf numFmtId="1" fontId="14" fillId="0" borderId="5" xfId="0" applyNumberFormat="1" applyFont="1" applyBorder="1" applyAlignment="1">
      <alignment horizontal="center"/>
    </xf>
    <xf numFmtId="0" fontId="14" fillId="12" borderId="5" xfId="0" applyFont="1" applyFill="1" applyBorder="1"/>
    <xf numFmtId="2" fontId="14" fillId="12" borderId="4" xfId="0" applyNumberFormat="1" applyFont="1" applyFill="1" applyBorder="1" applyAlignment="1">
      <alignment horizontal="center"/>
    </xf>
    <xf numFmtId="1" fontId="14" fillId="0" borderId="4" xfId="0" applyNumberFormat="1" applyFont="1" applyBorder="1" applyAlignment="1">
      <alignment horizontal="center"/>
    </xf>
    <xf numFmtId="0" fontId="17" fillId="9" borderId="4" xfId="0" applyFont="1" applyFill="1" applyBorder="1" applyAlignment="1">
      <alignment horizontal="center"/>
    </xf>
    <xf numFmtId="0" fontId="17" fillId="9" borderId="5" xfId="0" applyFont="1" applyFill="1" applyBorder="1" applyAlignment="1">
      <alignment horizontal="center"/>
    </xf>
    <xf numFmtId="0" fontId="17" fillId="10" borderId="5" xfId="0" applyFont="1" applyFill="1" applyBorder="1"/>
    <xf numFmtId="0" fontId="29" fillId="0" borderId="0" xfId="0" applyFont="1"/>
    <xf numFmtId="0" fontId="29" fillId="0" borderId="0" xfId="0" applyFont="1" applyAlignment="1">
      <alignment horizontal="center"/>
    </xf>
    <xf numFmtId="1" fontId="29" fillId="0" borderId="0" xfId="0" applyNumberFormat="1" applyFont="1"/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1" fontId="31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30" fillId="0" borderId="0" xfId="9" applyFont="1" applyAlignment="1">
      <alignment horizontal="left" vertical="center"/>
    </xf>
    <xf numFmtId="0" fontId="34" fillId="0" borderId="0" xfId="10" applyFont="1" applyAlignment="1">
      <alignment horizontal="center" vertical="center"/>
    </xf>
    <xf numFmtId="0" fontId="35" fillId="0" borderId="0" xfId="0" applyFont="1" applyAlignment="1">
      <alignment horizontal="center"/>
    </xf>
    <xf numFmtId="0" fontId="34" fillId="0" borderId="0" xfId="2" applyFont="1" applyAlignment="1">
      <alignment vertical="center"/>
    </xf>
    <xf numFmtId="0" fontId="30" fillId="0" borderId="0" xfId="10" applyFont="1" applyAlignment="1">
      <alignment vertical="center"/>
    </xf>
    <xf numFmtId="0" fontId="30" fillId="12" borderId="5" xfId="10" applyFont="1" applyFill="1" applyBorder="1" applyAlignment="1">
      <alignment horizontal="center" vertical="center"/>
    </xf>
    <xf numFmtId="0" fontId="30" fillId="12" borderId="5" xfId="0" applyFont="1" applyFill="1" applyBorder="1" applyAlignment="1">
      <alignment horizontal="center" vertical="center"/>
    </xf>
    <xf numFmtId="0" fontId="34" fillId="12" borderId="5" xfId="10" applyFont="1" applyFill="1" applyBorder="1" applyAlignment="1">
      <alignment horizontal="center" vertical="center"/>
    </xf>
    <xf numFmtId="0" fontId="30" fillId="12" borderId="5" xfId="10" applyFont="1" applyFill="1" applyBorder="1" applyAlignment="1">
      <alignment horizontal="left" vertical="center" indent="1"/>
    </xf>
    <xf numFmtId="0" fontId="30" fillId="0" borderId="5" xfId="10" applyFont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168" fontId="30" fillId="14" borderId="5" xfId="10" applyNumberFormat="1" applyFont="1" applyFill="1" applyBorder="1" applyAlignment="1">
      <alignment horizontal="center" vertical="center"/>
    </xf>
    <xf numFmtId="0" fontId="36" fillId="0" borderId="5" xfId="11" applyFont="1" applyBorder="1" applyAlignment="1">
      <alignment horizontal="center" vertical="top"/>
    </xf>
    <xf numFmtId="0" fontId="30" fillId="0" borderId="5" xfId="10" applyFont="1" applyBorder="1" applyAlignment="1">
      <alignment horizontal="left" vertical="center" indent="1"/>
    </xf>
    <xf numFmtId="17" fontId="30" fillId="0" borderId="4" xfId="0" applyNumberFormat="1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36" fillId="0" borderId="5" xfId="11" applyFont="1" applyBorder="1" applyAlignment="1">
      <alignment horizontal="center" vertical="center"/>
    </xf>
    <xf numFmtId="0" fontId="37" fillId="0" borderId="5" xfId="11" applyFont="1" applyBorder="1" applyAlignment="1">
      <alignment horizontal="center" vertical="center"/>
    </xf>
    <xf numFmtId="0" fontId="30" fillId="0" borderId="5" xfId="0" quotePrefix="1" applyFont="1" applyBorder="1" applyAlignment="1">
      <alignment horizontal="center" vertical="center" wrapText="1"/>
    </xf>
    <xf numFmtId="0" fontId="30" fillId="0" borderId="5" xfId="10" applyFont="1" applyBorder="1" applyAlignment="1">
      <alignment horizontal="left" vertical="center" wrapText="1" indent="1"/>
    </xf>
    <xf numFmtId="168" fontId="30" fillId="0" borderId="5" xfId="10" applyNumberFormat="1" applyFont="1" applyBorder="1" applyAlignment="1">
      <alignment horizontal="center" vertical="center"/>
    </xf>
    <xf numFmtId="166" fontId="30" fillId="14" borderId="5" xfId="10" applyNumberFormat="1" applyFont="1" applyFill="1" applyBorder="1" applyAlignment="1">
      <alignment horizontal="center" vertical="center"/>
    </xf>
    <xf numFmtId="0" fontId="13" fillId="16" borderId="8" xfId="10" applyFont="1" applyFill="1" applyBorder="1" applyAlignment="1">
      <alignment horizontal="center" vertical="center"/>
    </xf>
    <xf numFmtId="0" fontId="13" fillId="16" borderId="28" xfId="10" applyFont="1" applyFill="1" applyBorder="1" applyAlignment="1">
      <alignment horizontal="center" vertical="center" wrapText="1"/>
    </xf>
    <xf numFmtId="0" fontId="13" fillId="16" borderId="28" xfId="1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8" applyFont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0" fontId="30" fillId="14" borderId="5" xfId="10" applyFont="1" applyFill="1" applyBorder="1" applyAlignment="1">
      <alignment horizontal="center" vertical="center"/>
    </xf>
    <xf numFmtId="0" fontId="30" fillId="0" borderId="5" xfId="10" applyFont="1" applyBorder="1" applyAlignment="1">
      <alignment horizontal="left" vertical="center"/>
    </xf>
    <xf numFmtId="0" fontId="30" fillId="14" borderId="5" xfId="0" applyFont="1" applyFill="1" applyBorder="1" applyAlignment="1">
      <alignment horizontal="center" vertical="center"/>
    </xf>
    <xf numFmtId="1" fontId="30" fillId="0" borderId="5" xfId="0" applyNumberFormat="1" applyFont="1" applyBorder="1" applyAlignment="1">
      <alignment horizontal="center" vertical="center"/>
    </xf>
    <xf numFmtId="0" fontId="34" fillId="0" borderId="5" xfId="0" applyFont="1" applyBorder="1" applyAlignment="1">
      <alignment horizontal="center" vertical="center"/>
    </xf>
    <xf numFmtId="0" fontId="34" fillId="0" borderId="5" xfId="0" applyFont="1" applyBorder="1" applyAlignment="1">
      <alignment vertical="center"/>
    </xf>
    <xf numFmtId="173" fontId="30" fillId="14" borderId="5" xfId="0" applyNumberFormat="1" applyFont="1" applyFill="1" applyBorder="1" applyAlignment="1">
      <alignment horizontal="center" vertical="center"/>
    </xf>
    <xf numFmtId="173" fontId="30" fillId="0" borderId="5" xfId="0" applyNumberFormat="1" applyFont="1" applyBorder="1" applyAlignment="1">
      <alignment horizontal="center" vertical="center"/>
    </xf>
    <xf numFmtId="0" fontId="30" fillId="0" borderId="5" xfId="0" applyFont="1" applyBorder="1" applyAlignment="1">
      <alignment vertical="center"/>
    </xf>
    <xf numFmtId="167" fontId="30" fillId="14" borderId="5" xfId="0" applyNumberFormat="1" applyFont="1" applyFill="1" applyBorder="1" applyAlignment="1">
      <alignment horizontal="center" vertical="center"/>
    </xf>
    <xf numFmtId="0" fontId="13" fillId="16" borderId="8" xfId="0" applyFont="1" applyFill="1" applyBorder="1" applyAlignment="1">
      <alignment horizontal="center" vertical="center"/>
    </xf>
    <xf numFmtId="1" fontId="13" fillId="16" borderId="8" xfId="10" applyNumberFormat="1" applyFont="1" applyFill="1" applyBorder="1" applyAlignment="1">
      <alignment horizontal="center" vertical="center"/>
    </xf>
    <xf numFmtId="0" fontId="13" fillId="16" borderId="28" xfId="0" applyFont="1" applyFill="1" applyBorder="1" applyAlignment="1">
      <alignment horizontal="center" vertical="center"/>
    </xf>
    <xf numFmtId="0" fontId="13" fillId="16" borderId="28" xfId="0" applyFont="1" applyFill="1" applyBorder="1" applyAlignment="1">
      <alignment horizontal="center" vertical="center" wrapText="1"/>
    </xf>
    <xf numFmtId="1" fontId="13" fillId="16" borderId="28" xfId="10" applyNumberFormat="1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0" fillId="0" borderId="5" xfId="0" applyBorder="1"/>
    <xf numFmtId="0" fontId="1" fillId="0" borderId="5" xfId="0" applyFont="1" applyBorder="1"/>
    <xf numFmtId="0" fontId="39" fillId="0" borderId="5" xfId="0" applyFont="1" applyBorder="1" applyAlignment="1">
      <alignment horizontal="left"/>
    </xf>
    <xf numFmtId="0" fontId="0" fillId="0" borderId="4" xfId="0" applyBorder="1"/>
    <xf numFmtId="0" fontId="7" fillId="8" borderId="5" xfId="3" applyFont="1" applyFill="1" applyBorder="1" applyAlignment="1">
      <alignment horizontal="center" vertical="center"/>
    </xf>
    <xf numFmtId="0" fontId="7" fillId="0" borderId="5" xfId="0" applyFont="1" applyBorder="1"/>
    <xf numFmtId="0" fontId="40" fillId="0" borderId="5" xfId="0" applyFont="1" applyBorder="1"/>
    <xf numFmtId="0" fontId="40" fillId="0" borderId="5" xfId="0" applyFont="1" applyBorder="1" applyAlignment="1">
      <alignment horizontal="center"/>
    </xf>
    <xf numFmtId="0" fontId="40" fillId="0" borderId="4" xfId="0" applyFont="1" applyBorder="1"/>
    <xf numFmtId="0" fontId="0" fillId="13" borderId="0" xfId="0" applyFill="1"/>
    <xf numFmtId="0" fontId="7" fillId="0" borderId="5" xfId="0" applyFont="1" applyBorder="1" applyAlignment="1">
      <alignment horizontal="center"/>
    </xf>
    <xf numFmtId="174" fontId="40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9" fillId="0" borderId="0" xfId="0" applyFont="1" applyAlignment="1">
      <alignment horizontal="right"/>
    </xf>
    <xf numFmtId="0" fontId="16" fillId="0" borderId="5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3" fillId="16" borderId="5" xfId="10" applyFont="1" applyFill="1" applyBorder="1" applyAlignment="1">
      <alignment horizontal="center" vertical="center"/>
    </xf>
    <xf numFmtId="0" fontId="16" fillId="0" borderId="5" xfId="2" applyFont="1" applyBorder="1" applyAlignment="1">
      <alignment horizontal="center"/>
    </xf>
    <xf numFmtId="0" fontId="4" fillId="7" borderId="24" xfId="1" applyFont="1" applyFill="1" applyBorder="1" applyAlignment="1">
      <alignment horizontal="center" vertical="center"/>
    </xf>
    <xf numFmtId="0" fontId="4" fillId="7" borderId="23" xfId="1" applyFont="1" applyFill="1" applyBorder="1" applyAlignment="1">
      <alignment horizontal="center" vertical="center"/>
    </xf>
    <xf numFmtId="0" fontId="4" fillId="7" borderId="22" xfId="1" applyFont="1" applyFill="1" applyBorder="1" applyAlignment="1">
      <alignment horizontal="center" vertical="center"/>
    </xf>
    <xf numFmtId="0" fontId="4" fillId="4" borderId="24" xfId="1" applyFont="1" applyFill="1" applyBorder="1" applyAlignment="1">
      <alignment horizontal="center" vertical="center"/>
    </xf>
    <xf numFmtId="0" fontId="4" fillId="4" borderId="22" xfId="1" applyFont="1" applyFill="1" applyBorder="1" applyAlignment="1">
      <alignment horizontal="center" vertical="center"/>
    </xf>
    <xf numFmtId="0" fontId="4" fillId="0" borderId="25" xfId="2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167" fontId="4" fillId="5" borderId="24" xfId="1" applyNumberFormat="1" applyFont="1" applyFill="1" applyBorder="1" applyAlignment="1">
      <alignment horizontal="center" vertical="center"/>
    </xf>
    <xf numFmtId="167" fontId="4" fillId="5" borderId="22" xfId="1" applyNumberFormat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0" xfId="1" applyFont="1" applyAlignment="1">
      <alignment horizontal="left"/>
    </xf>
    <xf numFmtId="1" fontId="4" fillId="6" borderId="24" xfId="1" applyNumberFormat="1" applyFont="1" applyFill="1" applyBorder="1" applyAlignment="1">
      <alignment horizontal="center" vertical="center"/>
    </xf>
    <xf numFmtId="1" fontId="4" fillId="6" borderId="25" xfId="1" applyNumberFormat="1" applyFont="1" applyFill="1" applyBorder="1" applyAlignment="1">
      <alignment horizontal="center" vertical="center"/>
    </xf>
    <xf numFmtId="1" fontId="4" fillId="6" borderId="22" xfId="1" applyNumberFormat="1" applyFont="1" applyFill="1" applyBorder="1" applyAlignment="1">
      <alignment horizontal="center" vertical="center"/>
    </xf>
    <xf numFmtId="0" fontId="4" fillId="0" borderId="5" xfId="2" applyFont="1" applyBorder="1" applyAlignment="1">
      <alignment horizontal="center"/>
    </xf>
    <xf numFmtId="0" fontId="13" fillId="0" borderId="0" xfId="2" applyFont="1" applyAlignment="1">
      <alignment horizontal="center"/>
    </xf>
    <xf numFmtId="0" fontId="3" fillId="0" borderId="5" xfId="2" applyBorder="1" applyAlignment="1">
      <alignment horizontal="center"/>
    </xf>
    <xf numFmtId="0" fontId="4" fillId="0" borderId="4" xfId="2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8" fillId="15" borderId="4" xfId="10" applyFont="1" applyFill="1" applyBorder="1" applyAlignment="1">
      <alignment horizontal="center" vertical="center"/>
    </xf>
    <xf numFmtId="0" fontId="38" fillId="15" borderId="15" xfId="10" applyFont="1" applyFill="1" applyBorder="1" applyAlignment="1">
      <alignment horizontal="center" vertical="center"/>
    </xf>
    <xf numFmtId="0" fontId="38" fillId="15" borderId="6" xfId="10" applyFont="1" applyFill="1" applyBorder="1" applyAlignment="1">
      <alignment horizontal="center" vertical="center"/>
    </xf>
    <xf numFmtId="0" fontId="16" fillId="0" borderId="5" xfId="4" applyFont="1" applyBorder="1" applyAlignment="1">
      <alignment horizontal="center"/>
    </xf>
    <xf numFmtId="0" fontId="20" fillId="0" borderId="10" xfId="4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0" fillId="13" borderId="16" xfId="0" applyFill="1" applyBorder="1" applyAlignment="1">
      <alignment horizontal="center"/>
    </xf>
    <xf numFmtId="0" fontId="0" fillId="13" borderId="17" xfId="0" applyFill="1" applyBorder="1" applyAlignment="1">
      <alignment horizontal="center"/>
    </xf>
    <xf numFmtId="0" fontId="0" fillId="13" borderId="9" xfId="0" applyFill="1" applyBorder="1" applyAlignment="1">
      <alignment horizontal="center"/>
    </xf>
    <xf numFmtId="0" fontId="16" fillId="0" borderId="5" xfId="7" applyFont="1" applyBorder="1" applyAlignment="1">
      <alignment horizontal="center"/>
    </xf>
    <xf numFmtId="0" fontId="20" fillId="0" borderId="10" xfId="7" applyFont="1" applyBorder="1" applyAlignment="1">
      <alignment horizontal="center"/>
    </xf>
    <xf numFmtId="0" fontId="3" fillId="0" borderId="0" xfId="2" applyAlignment="1">
      <alignment vertical="center" wrapText="1"/>
    </xf>
    <xf numFmtId="0" fontId="0" fillId="0" borderId="0" xfId="0" applyAlignment="1">
      <alignment wrapText="1"/>
    </xf>
    <xf numFmtId="0" fontId="4" fillId="0" borderId="5" xfId="2" applyFont="1" applyBorder="1" applyAlignment="1">
      <alignment horizontal="center" vertical="center"/>
    </xf>
  </cellXfs>
  <cellStyles count="12">
    <cellStyle name="Normal" xfId="0" builtinId="0"/>
    <cellStyle name="Normal 10" xfId="1" xr:uid="{14ECC7D6-8FB7-4E3B-B5AF-9B725A892D4D}"/>
    <cellStyle name="Normal 10 2" xfId="5" xr:uid="{4090C4CF-D665-492F-91C0-633AF1D6565A}"/>
    <cellStyle name="Normal 2" xfId="2" xr:uid="{6BB39359-D58F-4B94-A741-3F1AEBCA0BF4}"/>
    <cellStyle name="Normal 2 2" xfId="4" xr:uid="{7D5F4579-2E37-40AE-BBC4-1C6FC14D4A7B}"/>
    <cellStyle name="Normal 2 3" xfId="7" xr:uid="{90ABB879-85A7-4A2E-AB82-57E8902E406E}"/>
    <cellStyle name="Normal 3" xfId="6" xr:uid="{71DC8B9F-EE9D-4C5C-9DFE-8BF3D33D1DAC}"/>
    <cellStyle name="Normal 9" xfId="11" xr:uid="{84A5C853-947F-4CA7-8D7A-2D94DB06A43D}"/>
    <cellStyle name="Normal_8270" xfId="3" xr:uid="{64388BEC-04AC-4177-ADAF-C1BF97085F6B}"/>
    <cellStyle name="Normal_OCR0001" xfId="9" xr:uid="{E65B62FB-294B-4FEB-9CB9-9F1D3F1D7FD6}"/>
    <cellStyle name="Normal_OCR0002" xfId="8" xr:uid="{3625DF5B-3EC2-4F59-AA95-8BA02A937146}"/>
    <cellStyle name="Normal_Tmp" xfId="10" xr:uid="{DAA4779B-6A98-4D49-B643-3060547146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9F101-A617-4C57-A94B-EC03F1B3647D}">
  <dimension ref="A1:L10"/>
  <sheetViews>
    <sheetView view="pageLayout" zoomScaleNormal="100" workbookViewId="0"/>
  </sheetViews>
  <sheetFormatPr defaultRowHeight="12.75"/>
  <cols>
    <col min="1" max="1" width="12.28515625" style="109" customWidth="1"/>
    <col min="2" max="2" width="21.85546875" style="109" bestFit="1" customWidth="1"/>
    <col min="3" max="3" width="13.140625" style="109" customWidth="1"/>
    <col min="4" max="4" width="14" style="109" bestFit="1" customWidth="1"/>
    <col min="5" max="5" width="13.5703125" style="109" bestFit="1" customWidth="1"/>
    <col min="6" max="7" width="7.5703125" style="109" customWidth="1"/>
    <col min="8" max="8" width="7.42578125" style="109" customWidth="1"/>
    <col min="9" max="9" width="7.28515625" style="109" customWidth="1"/>
    <col min="10" max="10" width="7" style="109" customWidth="1"/>
    <col min="11" max="11" width="7.42578125" style="109" customWidth="1"/>
    <col min="12" max="12" width="8.140625" style="109" customWidth="1"/>
    <col min="13" max="16384" width="9.140625" style="109"/>
  </cols>
  <sheetData>
    <row r="1" spans="1:12" ht="15">
      <c r="A1" s="129"/>
      <c r="B1" s="128"/>
      <c r="C1" s="128"/>
      <c r="D1" s="127"/>
      <c r="E1" s="126"/>
      <c r="F1" s="302" t="s">
        <v>0</v>
      </c>
      <c r="G1" s="302"/>
      <c r="H1" s="302"/>
      <c r="I1" s="302" t="s">
        <v>1</v>
      </c>
      <c r="J1" s="302"/>
      <c r="K1" s="302"/>
      <c r="L1" s="125" t="s">
        <v>2</v>
      </c>
    </row>
    <row r="2" spans="1:12" ht="15">
      <c r="A2" s="124" t="s">
        <v>3</v>
      </c>
      <c r="B2" s="122" t="s">
        <v>4</v>
      </c>
      <c r="C2" s="122" t="s">
        <v>5</v>
      </c>
      <c r="D2" s="123" t="s">
        <v>6</v>
      </c>
      <c r="E2" s="122" t="s">
        <v>7</v>
      </c>
      <c r="F2" s="122" t="s">
        <v>8</v>
      </c>
      <c r="G2" s="122" t="s">
        <v>9</v>
      </c>
      <c r="H2" s="121" t="s">
        <v>10</v>
      </c>
      <c r="I2" s="121" t="s">
        <v>8</v>
      </c>
      <c r="J2" s="121" t="s">
        <v>9</v>
      </c>
      <c r="K2" s="121" t="s">
        <v>10</v>
      </c>
      <c r="L2" s="121" t="s">
        <v>10</v>
      </c>
    </row>
    <row r="3" spans="1:12">
      <c r="A3" s="120" t="s">
        <v>11</v>
      </c>
      <c r="B3" s="120" t="s">
        <v>12</v>
      </c>
      <c r="C3" s="120" t="s">
        <v>13</v>
      </c>
      <c r="D3" s="119">
        <v>0.1</v>
      </c>
      <c r="E3" s="119">
        <v>0.1</v>
      </c>
      <c r="F3" s="118">
        <v>80</v>
      </c>
      <c r="G3" s="118">
        <v>120</v>
      </c>
      <c r="H3" s="117">
        <v>10</v>
      </c>
      <c r="I3" s="116" t="s">
        <v>13</v>
      </c>
      <c r="J3" s="116" t="s">
        <v>13</v>
      </c>
      <c r="K3" s="115" t="s">
        <v>13</v>
      </c>
      <c r="L3" s="115">
        <v>10</v>
      </c>
    </row>
    <row r="4" spans="1:12">
      <c r="A4" s="120" t="s">
        <v>14</v>
      </c>
      <c r="B4" s="120" t="s">
        <v>15</v>
      </c>
      <c r="C4" s="120" t="s">
        <v>13</v>
      </c>
      <c r="D4" s="119">
        <v>0.1</v>
      </c>
      <c r="E4" s="119">
        <v>0.1</v>
      </c>
      <c r="F4" s="118">
        <v>80</v>
      </c>
      <c r="G4" s="118">
        <v>120</v>
      </c>
      <c r="H4" s="117">
        <v>10</v>
      </c>
      <c r="I4" s="116" t="s">
        <v>13</v>
      </c>
      <c r="J4" s="116" t="s">
        <v>13</v>
      </c>
      <c r="K4" s="115" t="s">
        <v>13</v>
      </c>
      <c r="L4" s="115">
        <v>10</v>
      </c>
    </row>
    <row r="5" spans="1:12">
      <c r="A5" s="303"/>
      <c r="B5" s="303"/>
      <c r="C5" s="303"/>
      <c r="D5" s="303"/>
      <c r="E5" s="303"/>
      <c r="F5" s="303"/>
      <c r="G5" s="303"/>
      <c r="H5" s="303"/>
      <c r="I5" s="303"/>
      <c r="J5" s="303"/>
      <c r="K5" s="303"/>
      <c r="L5" s="303"/>
    </row>
    <row r="6" spans="1:12">
      <c r="A6" s="114" t="s">
        <v>16</v>
      </c>
      <c r="D6" s="112"/>
      <c r="E6" s="111"/>
      <c r="I6" s="110"/>
      <c r="J6" s="110"/>
    </row>
    <row r="7" spans="1:12">
      <c r="A7" s="114" t="s">
        <v>17</v>
      </c>
      <c r="D7" s="112"/>
      <c r="E7" s="111"/>
      <c r="I7" s="110"/>
      <c r="J7" s="110"/>
    </row>
    <row r="8" spans="1:12">
      <c r="A8" s="114" t="s">
        <v>18</v>
      </c>
      <c r="D8" s="112"/>
      <c r="E8" s="111"/>
      <c r="I8" s="110"/>
      <c r="J8" s="110"/>
    </row>
    <row r="9" spans="1:12">
      <c r="A9" s="113"/>
      <c r="D9" s="112"/>
      <c r="E9" s="111"/>
      <c r="I9" s="110"/>
      <c r="J9" s="110"/>
    </row>
    <row r="10" spans="1:12">
      <c r="A10" s="113"/>
      <c r="D10" s="112"/>
      <c r="E10" s="111"/>
      <c r="I10" s="110"/>
      <c r="J10" s="110"/>
    </row>
  </sheetData>
  <mergeCells count="3">
    <mergeCell ref="F1:H1"/>
    <mergeCell ref="I1:K1"/>
    <mergeCell ref="A5:L5"/>
  </mergeCells>
  <printOptions horizontalCentered="1"/>
  <pageMargins left="0.25" right="0.25" top="1" bottom="1" header="0.25" footer="0.25"/>
  <pageSetup orientation="landscape" r:id="rId1"/>
  <headerFooter>
    <oddHeader>&amp;L&amp;9Pace Analytical Services, LLC    
1241 Bellevue St., Suite 9 | Green Bay, WI 54302
(Main Line) 920-469-2436
www.pacelabs.com&amp;C&amp;9Detection Limits and Reporting Limits
Analytical | Preparation Method: SM 2540G, EPA 160.4
Matrix: Solid</oddHeader>
    <oddFooter xml:space="preserve">&amp;C&amp;10&amp;P of &amp;N&amp;R&amp;10&amp;KC00000 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2B559-3906-423E-BD0D-EE79D00C84E7}">
  <sheetPr>
    <pageSetUpPr fitToPage="1"/>
  </sheetPr>
  <dimension ref="A1:M151"/>
  <sheetViews>
    <sheetView view="pageLayout" topLeftCell="A24" zoomScaleNormal="120" workbookViewId="0">
      <selection activeCell="E30" sqref="E29:E30"/>
    </sheetView>
  </sheetViews>
  <sheetFormatPr defaultColWidth="9.140625" defaultRowHeight="14.25" customHeight="1"/>
  <cols>
    <col min="1" max="1" width="45" style="233" customWidth="1"/>
    <col min="2" max="2" width="14.28515625" style="233" customWidth="1"/>
    <col min="3" max="3" width="16.42578125" style="233" customWidth="1"/>
    <col min="4" max="4" width="10.7109375" style="235" customWidth="1"/>
    <col min="5" max="5" width="12.42578125" style="233" customWidth="1"/>
    <col min="6" max="6" width="9.42578125" style="234" customWidth="1"/>
    <col min="7" max="7" width="10.5703125" style="234" customWidth="1"/>
    <col min="8" max="8" width="8.7109375" style="233" customWidth="1"/>
    <col min="9" max="12" width="9.140625" style="233"/>
    <col min="13" max="13" width="19.85546875" style="233" customWidth="1"/>
    <col min="14" max="16384" width="9.140625" style="233"/>
  </cols>
  <sheetData>
    <row r="1" spans="1:13" ht="45.75" customHeight="1">
      <c r="A1" s="305" t="s">
        <v>41</v>
      </c>
      <c r="B1" s="305" t="s">
        <v>5</v>
      </c>
      <c r="C1" s="305" t="s">
        <v>3</v>
      </c>
      <c r="D1" s="264" t="s">
        <v>42</v>
      </c>
      <c r="E1" s="263" t="s">
        <v>43</v>
      </c>
      <c r="F1" s="263" t="s">
        <v>44</v>
      </c>
      <c r="G1" s="263" t="s">
        <v>45</v>
      </c>
      <c r="H1" s="263" t="s">
        <v>10</v>
      </c>
      <c r="I1" s="237"/>
      <c r="J1" s="237"/>
      <c r="K1" s="237"/>
      <c r="L1" s="237"/>
      <c r="M1" s="237"/>
    </row>
    <row r="2" spans="1:13" ht="14.25" customHeight="1">
      <c r="A2" s="305"/>
      <c r="B2" s="305"/>
      <c r="C2" s="305"/>
      <c r="D2" s="262" t="s">
        <v>46</v>
      </c>
      <c r="E2" s="262" t="s">
        <v>46</v>
      </c>
      <c r="F2" s="262" t="s">
        <v>47</v>
      </c>
      <c r="G2" s="262" t="s">
        <v>47</v>
      </c>
      <c r="H2" s="262" t="s">
        <v>48</v>
      </c>
      <c r="I2" s="237"/>
      <c r="J2" s="237"/>
      <c r="K2" s="237"/>
      <c r="L2" s="237"/>
      <c r="M2" s="237"/>
    </row>
    <row r="3" spans="1:13" ht="16.5" customHeight="1">
      <c r="A3" s="330" t="s">
        <v>500</v>
      </c>
      <c r="B3" s="331"/>
      <c r="C3" s="331"/>
      <c r="D3" s="331"/>
      <c r="E3" s="331"/>
      <c r="F3" s="331"/>
      <c r="G3" s="331"/>
      <c r="H3" s="332"/>
      <c r="I3" s="237"/>
      <c r="J3" s="237"/>
      <c r="K3" s="237"/>
      <c r="L3" s="237"/>
      <c r="M3" s="237"/>
    </row>
    <row r="4" spans="1:13" ht="14.25" customHeight="1">
      <c r="A4" s="253" t="s">
        <v>501</v>
      </c>
      <c r="B4" s="252" t="s">
        <v>502</v>
      </c>
      <c r="C4" s="249" t="s">
        <v>503</v>
      </c>
      <c r="D4" s="249">
        <v>5.0000000000000001E-3</v>
      </c>
      <c r="E4" s="251">
        <v>9.7099999999999997E-4</v>
      </c>
      <c r="F4" s="255" t="s">
        <v>504</v>
      </c>
      <c r="G4" s="255" t="s">
        <v>505</v>
      </c>
      <c r="H4" s="249">
        <v>20</v>
      </c>
      <c r="I4" s="237"/>
      <c r="J4" s="237"/>
      <c r="K4" s="237"/>
      <c r="L4" s="237"/>
      <c r="M4" s="237"/>
    </row>
    <row r="5" spans="1:13" ht="14.25" customHeight="1">
      <c r="A5" s="253" t="s">
        <v>506</v>
      </c>
      <c r="B5" s="256" t="s">
        <v>507</v>
      </c>
      <c r="C5" s="249" t="s">
        <v>503</v>
      </c>
      <c r="D5" s="249">
        <v>5.0000000000000001E-3</v>
      </c>
      <c r="E5" s="251">
        <v>8.2399999999999997E-4</v>
      </c>
      <c r="F5" s="255" t="s">
        <v>508</v>
      </c>
      <c r="G5" s="255" t="s">
        <v>509</v>
      </c>
      <c r="H5" s="249">
        <v>20</v>
      </c>
      <c r="I5" s="237"/>
      <c r="J5" s="237"/>
      <c r="K5" s="237"/>
      <c r="L5" s="237"/>
      <c r="M5" s="237"/>
    </row>
    <row r="6" spans="1:13" ht="14.25" customHeight="1">
      <c r="A6" s="253" t="s">
        <v>510</v>
      </c>
      <c r="B6" s="256" t="s">
        <v>511</v>
      </c>
      <c r="C6" s="249" t="s">
        <v>503</v>
      </c>
      <c r="D6" s="249">
        <v>5.0000000000000001E-3</v>
      </c>
      <c r="E6" s="261">
        <v>1.5989999999999999E-3</v>
      </c>
      <c r="F6" s="255" t="s">
        <v>512</v>
      </c>
      <c r="G6" s="255" t="s">
        <v>513</v>
      </c>
      <c r="H6" s="249">
        <v>20</v>
      </c>
      <c r="I6" s="237"/>
      <c r="J6" s="237"/>
      <c r="K6" s="237"/>
      <c r="L6" s="237"/>
      <c r="M6" s="237"/>
    </row>
    <row r="7" spans="1:13" ht="14.25" customHeight="1">
      <c r="A7" s="253" t="s">
        <v>514</v>
      </c>
      <c r="B7" s="256" t="s">
        <v>515</v>
      </c>
      <c r="C7" s="249" t="s">
        <v>503</v>
      </c>
      <c r="D7" s="249">
        <v>2.5000000000000001E-3</v>
      </c>
      <c r="E7" s="251">
        <v>4.8200000000000001E-4</v>
      </c>
      <c r="F7" s="255" t="s">
        <v>516</v>
      </c>
      <c r="G7" s="255" t="s">
        <v>517</v>
      </c>
      <c r="H7" s="249">
        <v>20</v>
      </c>
      <c r="I7" s="237"/>
      <c r="J7" s="237"/>
      <c r="K7" s="237"/>
      <c r="L7" s="237"/>
      <c r="M7" s="237"/>
    </row>
    <row r="8" spans="1:13" ht="14.25" customHeight="1">
      <c r="A8" s="259" t="s">
        <v>518</v>
      </c>
      <c r="B8" s="256" t="s">
        <v>519</v>
      </c>
      <c r="C8" s="249" t="s">
        <v>503</v>
      </c>
      <c r="D8" s="249">
        <v>2.5000000000000001E-3</v>
      </c>
      <c r="E8" s="260">
        <v>5.2099999999999998E-4</v>
      </c>
      <c r="F8" s="255" t="s">
        <v>520</v>
      </c>
      <c r="G8" s="255" t="s">
        <v>521</v>
      </c>
      <c r="H8" s="249">
        <v>20</v>
      </c>
    </row>
    <row r="9" spans="1:13" ht="14.25" customHeight="1">
      <c r="A9" s="259" t="s">
        <v>522</v>
      </c>
      <c r="B9" s="256" t="s">
        <v>523</v>
      </c>
      <c r="C9" s="249" t="s">
        <v>503</v>
      </c>
      <c r="D9" s="249">
        <v>2.5000000000000001E-3</v>
      </c>
      <c r="E9" s="251">
        <v>4.6999999999999999E-4</v>
      </c>
      <c r="F9" s="255" t="s">
        <v>524</v>
      </c>
      <c r="G9" s="255" t="s">
        <v>525</v>
      </c>
      <c r="H9" s="249">
        <v>20</v>
      </c>
    </row>
    <row r="10" spans="1:13" ht="14.25" customHeight="1">
      <c r="A10" s="253" t="s">
        <v>526</v>
      </c>
      <c r="B10" s="256" t="s">
        <v>527</v>
      </c>
      <c r="C10" s="249" t="s">
        <v>503</v>
      </c>
      <c r="D10" s="249">
        <v>2.5000000000000001E-3</v>
      </c>
      <c r="E10" s="251">
        <v>6.5499999999999998E-4</v>
      </c>
      <c r="F10" s="255" t="s">
        <v>528</v>
      </c>
      <c r="G10" s="255" t="s">
        <v>529</v>
      </c>
      <c r="H10" s="249">
        <v>20</v>
      </c>
    </row>
    <row r="11" spans="1:13" ht="14.25" customHeight="1">
      <c r="A11" s="253" t="s">
        <v>530</v>
      </c>
      <c r="B11" s="256" t="s">
        <v>531</v>
      </c>
      <c r="C11" s="249" t="s">
        <v>503</v>
      </c>
      <c r="D11" s="249">
        <v>2.5000000000000001E-3</v>
      </c>
      <c r="E11" s="251">
        <v>4.5300000000000001E-4</v>
      </c>
      <c r="F11" s="255" t="s">
        <v>532</v>
      </c>
      <c r="G11" s="255" t="s">
        <v>533</v>
      </c>
      <c r="H11" s="249">
        <v>20</v>
      </c>
    </row>
    <row r="12" spans="1:13" ht="14.25" customHeight="1">
      <c r="A12" s="253" t="s">
        <v>534</v>
      </c>
      <c r="B12" s="257" t="s">
        <v>535</v>
      </c>
      <c r="C12" s="249" t="s">
        <v>503</v>
      </c>
      <c r="D12" s="249">
        <v>0.05</v>
      </c>
      <c r="E12" s="251">
        <v>1.027E-2</v>
      </c>
      <c r="F12" s="250" t="s">
        <v>13</v>
      </c>
      <c r="G12" s="250" t="s">
        <v>13</v>
      </c>
      <c r="H12" s="249" t="s">
        <v>13</v>
      </c>
    </row>
    <row r="13" spans="1:13" ht="14.25" customHeight="1">
      <c r="A13" s="253" t="s">
        <v>536</v>
      </c>
      <c r="B13" s="256" t="s">
        <v>537</v>
      </c>
      <c r="C13" s="249" t="s">
        <v>503</v>
      </c>
      <c r="D13" s="249">
        <v>2.5000000000000001E-3</v>
      </c>
      <c r="E13" s="251">
        <v>4.4099999999999999E-4</v>
      </c>
      <c r="F13" s="255" t="s">
        <v>538</v>
      </c>
      <c r="G13" s="255" t="s">
        <v>539</v>
      </c>
      <c r="H13" s="249">
        <v>20</v>
      </c>
    </row>
    <row r="14" spans="1:13" ht="14.25" customHeight="1">
      <c r="A14" s="253" t="s">
        <v>540</v>
      </c>
      <c r="B14" s="256" t="s">
        <v>541</v>
      </c>
      <c r="C14" s="249" t="s">
        <v>503</v>
      </c>
      <c r="D14" s="249">
        <v>2.5000000000000001E-3</v>
      </c>
      <c r="E14" s="251">
        <v>5.2300000000000003E-4</v>
      </c>
      <c r="F14" s="255" t="s">
        <v>542</v>
      </c>
      <c r="G14" s="255" t="s">
        <v>543</v>
      </c>
      <c r="H14" s="249">
        <v>20</v>
      </c>
    </row>
    <row r="15" spans="1:13" ht="14.25" customHeight="1">
      <c r="A15" s="253" t="s">
        <v>544</v>
      </c>
      <c r="B15" s="256" t="s">
        <v>545</v>
      </c>
      <c r="C15" s="249" t="s">
        <v>503</v>
      </c>
      <c r="D15" s="249">
        <v>5.0000000000000001E-3</v>
      </c>
      <c r="E15" s="251">
        <v>8.7399999999999999E-4</v>
      </c>
      <c r="F15" s="255" t="s">
        <v>546</v>
      </c>
      <c r="G15" s="255" t="s">
        <v>547</v>
      </c>
      <c r="H15" s="249">
        <v>20</v>
      </c>
    </row>
    <row r="16" spans="1:13" ht="14.25" customHeight="1">
      <c r="A16" s="253" t="s">
        <v>548</v>
      </c>
      <c r="B16" s="256" t="s">
        <v>549</v>
      </c>
      <c r="C16" s="249" t="s">
        <v>503</v>
      </c>
      <c r="D16" s="249">
        <v>2.5000000000000001E-3</v>
      </c>
      <c r="E16" s="251">
        <v>4.15E-4</v>
      </c>
      <c r="F16" s="255" t="s">
        <v>550</v>
      </c>
      <c r="G16" s="255" t="s">
        <v>551</v>
      </c>
      <c r="H16" s="249">
        <v>20</v>
      </c>
    </row>
    <row r="17" spans="1:13" ht="14.25" customHeight="1">
      <c r="A17" s="253" t="s">
        <v>552</v>
      </c>
      <c r="B17" s="256" t="s">
        <v>553</v>
      </c>
      <c r="C17" s="249" t="s">
        <v>503</v>
      </c>
      <c r="D17" s="249">
        <v>5.0000000000000001E-3</v>
      </c>
      <c r="E17" s="251">
        <v>8.1899999999999996E-4</v>
      </c>
      <c r="F17" s="255" t="s">
        <v>554</v>
      </c>
      <c r="G17" s="255" t="s">
        <v>555</v>
      </c>
      <c r="H17" s="249">
        <v>20</v>
      </c>
    </row>
    <row r="18" spans="1:13" ht="14.25" customHeight="1">
      <c r="A18" s="253" t="s">
        <v>556</v>
      </c>
      <c r="B18" s="256" t="s">
        <v>557</v>
      </c>
      <c r="C18" s="249" t="s">
        <v>503</v>
      </c>
      <c r="D18" s="249">
        <v>5.0000000000000001E-3</v>
      </c>
      <c r="E18" s="251">
        <v>9.68E-4</v>
      </c>
      <c r="F18" s="255" t="s">
        <v>558</v>
      </c>
      <c r="G18" s="255" t="s">
        <v>529</v>
      </c>
      <c r="H18" s="249">
        <v>20</v>
      </c>
    </row>
    <row r="19" spans="1:13" ht="14.25" customHeight="1">
      <c r="A19" s="253" t="s">
        <v>559</v>
      </c>
      <c r="B19" s="252" t="s">
        <v>560</v>
      </c>
      <c r="C19" s="249" t="s">
        <v>503</v>
      </c>
      <c r="D19" s="249">
        <v>5.0000000000000001E-3</v>
      </c>
      <c r="E19" s="251">
        <v>8.7600000000000004E-4</v>
      </c>
      <c r="F19" s="255" t="s">
        <v>561</v>
      </c>
      <c r="G19" s="255" t="s">
        <v>562</v>
      </c>
      <c r="H19" s="249">
        <v>20</v>
      </c>
    </row>
    <row r="20" spans="1:13" ht="14.25" customHeight="1">
      <c r="A20" s="253" t="s">
        <v>563</v>
      </c>
      <c r="B20" s="252" t="s">
        <v>564</v>
      </c>
      <c r="C20" s="249" t="s">
        <v>503</v>
      </c>
      <c r="D20" s="249">
        <v>5.0000000000000001E-3</v>
      </c>
      <c r="E20" s="251">
        <v>1.14E-3</v>
      </c>
      <c r="F20" s="255" t="s">
        <v>565</v>
      </c>
      <c r="G20" s="255" t="s">
        <v>566</v>
      </c>
      <c r="H20" s="249">
        <v>20</v>
      </c>
    </row>
    <row r="21" spans="1:13" ht="14.25" customHeight="1">
      <c r="A21" s="253" t="s">
        <v>567</v>
      </c>
      <c r="B21" s="252" t="s">
        <v>568</v>
      </c>
      <c r="C21" s="249" t="s">
        <v>503</v>
      </c>
      <c r="D21" s="249">
        <v>5.0000000000000001E-3</v>
      </c>
      <c r="E21" s="251">
        <v>1.2600000000000001E-3</v>
      </c>
      <c r="F21" s="255" t="s">
        <v>569</v>
      </c>
      <c r="G21" s="255" t="s">
        <v>570</v>
      </c>
      <c r="H21" s="249">
        <v>20</v>
      </c>
    </row>
    <row r="22" spans="1:13" ht="14.25" customHeight="1">
      <c r="A22" s="253" t="s">
        <v>571</v>
      </c>
      <c r="B22" s="252" t="s">
        <v>572</v>
      </c>
      <c r="C22" s="249" t="s">
        <v>503</v>
      </c>
      <c r="D22" s="249">
        <v>2.5000000000000001E-3</v>
      </c>
      <c r="E22" s="251">
        <v>4.4500000000000003E-4</v>
      </c>
      <c r="F22" s="255" t="s">
        <v>573</v>
      </c>
      <c r="G22" s="255" t="s">
        <v>574</v>
      </c>
      <c r="H22" s="249">
        <v>20</v>
      </c>
    </row>
    <row r="23" spans="1:13" ht="14.25" customHeight="1">
      <c r="A23" s="253" t="s">
        <v>575</v>
      </c>
      <c r="B23" s="252" t="s">
        <v>576</v>
      </c>
      <c r="C23" s="249" t="s">
        <v>503</v>
      </c>
      <c r="D23" s="249">
        <v>2.5000000000000001E-3</v>
      </c>
      <c r="E23" s="251">
        <v>4.2200000000000001E-4</v>
      </c>
      <c r="F23" s="255" t="s">
        <v>577</v>
      </c>
      <c r="G23" s="255" t="s">
        <v>578</v>
      </c>
      <c r="H23" s="249">
        <v>20</v>
      </c>
    </row>
    <row r="24" spans="1:13" ht="14.25" customHeight="1">
      <c r="A24" s="253" t="s">
        <v>579</v>
      </c>
      <c r="B24" s="252" t="s">
        <v>580</v>
      </c>
      <c r="C24" s="249" t="s">
        <v>503</v>
      </c>
      <c r="D24" s="249">
        <v>2.5000000000000001E-2</v>
      </c>
      <c r="E24" s="251">
        <v>5.7199999999999994E-3</v>
      </c>
      <c r="F24" s="255" t="s">
        <v>581</v>
      </c>
      <c r="G24" s="254" t="s">
        <v>582</v>
      </c>
      <c r="H24" s="249">
        <v>20</v>
      </c>
    </row>
    <row r="25" spans="1:13" ht="14.25" customHeight="1">
      <c r="A25" s="253" t="s">
        <v>583</v>
      </c>
      <c r="B25" s="252" t="s">
        <v>584</v>
      </c>
      <c r="C25" s="249" t="s">
        <v>503</v>
      </c>
      <c r="D25" s="249">
        <v>0.05</v>
      </c>
      <c r="E25" s="251">
        <v>1.7680000000000001E-2</v>
      </c>
      <c r="F25" s="250" t="s">
        <v>13</v>
      </c>
      <c r="G25" s="250" t="s">
        <v>13</v>
      </c>
      <c r="H25" s="249" t="s">
        <v>13</v>
      </c>
    </row>
    <row r="26" spans="1:13" ht="14.25" customHeight="1">
      <c r="A26" s="248" t="s">
        <v>585</v>
      </c>
      <c r="B26" s="247" t="s">
        <v>93</v>
      </c>
      <c r="C26" s="245" t="s">
        <v>503</v>
      </c>
      <c r="D26" s="245" t="s">
        <v>13</v>
      </c>
      <c r="E26" s="245" t="s">
        <v>13</v>
      </c>
      <c r="F26" s="246" t="s">
        <v>586</v>
      </c>
      <c r="G26" s="246"/>
      <c r="H26" s="245"/>
    </row>
    <row r="27" spans="1:13" ht="14.25" customHeight="1">
      <c r="A27" s="244" t="s">
        <v>63</v>
      </c>
      <c r="B27" s="244"/>
      <c r="C27" s="239"/>
      <c r="D27" s="239"/>
      <c r="E27" s="239"/>
      <c r="F27" s="239"/>
      <c r="G27" s="239"/>
      <c r="H27" s="237"/>
      <c r="I27" s="237"/>
      <c r="J27" s="237"/>
      <c r="K27" s="237"/>
      <c r="L27" s="237"/>
      <c r="M27" s="237"/>
    </row>
    <row r="28" spans="1:13" ht="14.25" customHeight="1">
      <c r="A28" s="243" t="s">
        <v>64</v>
      </c>
      <c r="B28" s="242"/>
      <c r="C28" s="241"/>
      <c r="D28" s="239"/>
      <c r="E28" s="239"/>
      <c r="F28" s="239"/>
      <c r="G28" s="239"/>
      <c r="H28" s="237"/>
      <c r="I28" s="237"/>
      <c r="J28" s="237"/>
      <c r="K28" s="237"/>
      <c r="L28" s="237"/>
      <c r="M28" s="237"/>
    </row>
    <row r="29" spans="1:13" ht="18" customHeight="1">
      <c r="A29" s="239" t="s">
        <v>587</v>
      </c>
      <c r="B29" s="239"/>
      <c r="C29" s="239"/>
      <c r="D29" s="239"/>
      <c r="E29" s="239"/>
      <c r="F29" s="239"/>
      <c r="G29" s="239"/>
      <c r="H29" s="237"/>
      <c r="I29" s="237"/>
      <c r="J29" s="237"/>
      <c r="K29" s="237"/>
      <c r="L29" s="237"/>
      <c r="M29" s="237"/>
    </row>
    <row r="30" spans="1:13" ht="19.5" customHeight="1">
      <c r="A30" s="240" t="s">
        <v>588</v>
      </c>
      <c r="B30" s="240"/>
      <c r="C30" s="239"/>
      <c r="D30" s="239"/>
      <c r="E30" s="239"/>
      <c r="F30" s="239"/>
      <c r="G30" s="239"/>
      <c r="H30" s="237"/>
      <c r="I30" s="237"/>
      <c r="J30" s="237"/>
      <c r="K30" s="237"/>
      <c r="L30" s="237"/>
      <c r="M30" s="237"/>
    </row>
    <row r="31" spans="1:13" ht="14.25" customHeight="1">
      <c r="A31" s="237"/>
      <c r="B31" s="237"/>
      <c r="C31" s="237"/>
      <c r="D31" s="238"/>
      <c r="E31" s="237"/>
      <c r="F31" s="236"/>
      <c r="G31" s="236"/>
      <c r="H31" s="237"/>
      <c r="I31" s="237"/>
      <c r="J31" s="237"/>
      <c r="K31" s="237"/>
      <c r="L31" s="237"/>
      <c r="M31" s="237"/>
    </row>
    <row r="32" spans="1:13" ht="14.25" customHeight="1">
      <c r="A32" s="237"/>
      <c r="B32" s="237"/>
      <c r="C32" s="237"/>
      <c r="D32" s="238"/>
      <c r="E32" s="237"/>
      <c r="F32" s="236"/>
      <c r="G32" s="236"/>
      <c r="H32" s="237"/>
      <c r="I32" s="237"/>
      <c r="J32" s="237"/>
      <c r="K32" s="237"/>
      <c r="L32" s="237"/>
      <c r="M32" s="237"/>
    </row>
    <row r="33" spans="1:13" ht="14.25" customHeight="1">
      <c r="A33" s="237"/>
      <c r="B33" s="237"/>
      <c r="C33" s="237"/>
      <c r="D33" s="238"/>
      <c r="E33" s="237"/>
      <c r="F33" s="236"/>
      <c r="G33" s="236"/>
      <c r="H33" s="237"/>
      <c r="I33" s="237"/>
      <c r="J33" s="237"/>
      <c r="K33" s="237"/>
      <c r="L33" s="237"/>
      <c r="M33" s="237"/>
    </row>
    <row r="34" spans="1:13" ht="14.25" customHeight="1">
      <c r="A34" s="237"/>
      <c r="B34" s="237"/>
      <c r="C34" s="237"/>
      <c r="D34" s="238"/>
      <c r="E34" s="237"/>
      <c r="F34" s="236"/>
      <c r="G34" s="236"/>
      <c r="H34" s="237"/>
      <c r="I34" s="237"/>
      <c r="J34" s="237"/>
      <c r="K34" s="237"/>
      <c r="L34" s="237"/>
      <c r="M34" s="237"/>
    </row>
    <row r="35" spans="1:13" ht="14.25" customHeight="1">
      <c r="A35" s="237"/>
      <c r="B35" s="237"/>
      <c r="C35" s="237"/>
      <c r="D35" s="238"/>
      <c r="E35" s="237"/>
      <c r="F35" s="236"/>
      <c r="G35" s="236"/>
      <c r="H35" s="237"/>
      <c r="I35" s="237"/>
      <c r="J35" s="237"/>
      <c r="K35" s="237"/>
      <c r="L35" s="237"/>
      <c r="M35" s="237"/>
    </row>
    <row r="36" spans="1:13" ht="14.25" customHeight="1">
      <c r="A36" s="237"/>
      <c r="B36" s="237"/>
      <c r="C36" s="237"/>
      <c r="D36" s="238"/>
      <c r="E36" s="237"/>
      <c r="F36" s="236"/>
      <c r="G36" s="236"/>
      <c r="H36" s="237"/>
      <c r="I36" s="237"/>
      <c r="J36" s="237"/>
      <c r="K36" s="237"/>
      <c r="L36" s="237"/>
      <c r="M36" s="237"/>
    </row>
    <row r="37" spans="1:13" ht="14.25" customHeight="1">
      <c r="A37" s="237"/>
      <c r="B37" s="237"/>
      <c r="C37" s="237"/>
      <c r="D37" s="238"/>
      <c r="E37" s="237"/>
      <c r="F37" s="236"/>
      <c r="G37" s="236"/>
      <c r="H37" s="237"/>
      <c r="I37" s="237"/>
      <c r="J37" s="237"/>
      <c r="K37" s="237"/>
      <c r="L37" s="237"/>
      <c r="M37" s="237"/>
    </row>
    <row r="38" spans="1:13" ht="14.25" customHeight="1">
      <c r="A38" s="237"/>
      <c r="B38" s="237"/>
      <c r="C38" s="237"/>
      <c r="D38" s="238"/>
      <c r="E38" s="237"/>
      <c r="F38" s="236"/>
      <c r="G38" s="236"/>
      <c r="H38" s="237"/>
      <c r="I38" s="237"/>
      <c r="J38" s="237"/>
      <c r="K38" s="237"/>
      <c r="L38" s="237"/>
      <c r="M38" s="237"/>
    </row>
    <row r="39" spans="1:13" ht="14.25" customHeight="1">
      <c r="A39" s="237"/>
      <c r="B39" s="237"/>
      <c r="C39" s="237"/>
      <c r="D39" s="238"/>
      <c r="E39" s="237"/>
      <c r="F39" s="236"/>
      <c r="G39" s="236"/>
      <c r="H39" s="237"/>
      <c r="I39" s="237"/>
      <c r="J39" s="237"/>
      <c r="K39" s="237"/>
      <c r="L39" s="237"/>
      <c r="M39" s="237"/>
    </row>
    <row r="40" spans="1:13" ht="14.25" customHeight="1">
      <c r="A40" s="237"/>
      <c r="B40" s="237"/>
      <c r="C40" s="237"/>
      <c r="D40" s="238"/>
      <c r="E40" s="237"/>
      <c r="F40" s="236"/>
      <c r="G40" s="236"/>
      <c r="H40" s="237"/>
      <c r="I40" s="237"/>
      <c r="J40" s="237"/>
      <c r="K40" s="237"/>
      <c r="L40" s="237"/>
      <c r="M40" s="237"/>
    </row>
    <row r="41" spans="1:13" ht="14.25" customHeight="1">
      <c r="A41" s="237"/>
      <c r="B41" s="237"/>
      <c r="C41" s="237"/>
      <c r="D41" s="238"/>
      <c r="E41" s="237"/>
      <c r="F41" s="236"/>
      <c r="G41" s="236"/>
      <c r="H41" s="237"/>
      <c r="I41" s="237"/>
      <c r="J41" s="237"/>
      <c r="K41" s="237"/>
      <c r="L41" s="237"/>
      <c r="M41" s="237"/>
    </row>
    <row r="42" spans="1:13" ht="14.25" customHeight="1">
      <c r="A42" s="237"/>
      <c r="B42" s="237"/>
      <c r="C42" s="237"/>
      <c r="D42" s="238"/>
      <c r="E42" s="237"/>
      <c r="F42" s="236"/>
      <c r="G42" s="236"/>
      <c r="H42" s="237"/>
      <c r="I42" s="237"/>
      <c r="J42" s="237"/>
      <c r="K42" s="237"/>
      <c r="L42" s="237"/>
      <c r="M42" s="237"/>
    </row>
    <row r="43" spans="1:13" ht="14.25" customHeight="1">
      <c r="A43" s="237"/>
      <c r="B43" s="237"/>
      <c r="C43" s="237"/>
      <c r="D43" s="238"/>
      <c r="E43" s="237"/>
      <c r="F43" s="236"/>
      <c r="G43" s="236"/>
      <c r="H43" s="237"/>
      <c r="I43" s="237"/>
      <c r="J43" s="237"/>
      <c r="K43" s="237"/>
      <c r="L43" s="237"/>
      <c r="M43" s="237"/>
    </row>
    <row r="44" spans="1:13" ht="14.25" customHeight="1">
      <c r="A44" s="237"/>
      <c r="B44" s="237"/>
      <c r="C44" s="237"/>
      <c r="D44" s="238"/>
      <c r="E44" s="237"/>
      <c r="F44" s="236"/>
      <c r="G44" s="236"/>
      <c r="H44" s="237"/>
      <c r="I44" s="237"/>
      <c r="J44" s="237"/>
      <c r="K44" s="237"/>
      <c r="L44" s="237"/>
      <c r="M44" s="237"/>
    </row>
    <row r="45" spans="1:13" ht="14.25" customHeight="1">
      <c r="A45" s="237"/>
      <c r="B45" s="237"/>
      <c r="C45" s="237"/>
      <c r="D45" s="238"/>
      <c r="E45" s="237"/>
      <c r="F45" s="236"/>
      <c r="G45" s="236"/>
      <c r="H45" s="237"/>
      <c r="I45" s="237"/>
      <c r="J45" s="237"/>
      <c r="K45" s="237"/>
      <c r="L45" s="237"/>
      <c r="M45" s="237"/>
    </row>
    <row r="46" spans="1:13" ht="14.25" customHeight="1">
      <c r="A46" s="237"/>
      <c r="B46" s="237"/>
      <c r="C46" s="237"/>
      <c r="D46" s="238"/>
      <c r="E46" s="237"/>
      <c r="F46" s="236"/>
      <c r="G46" s="236"/>
      <c r="H46" s="237"/>
      <c r="I46" s="237"/>
      <c r="J46" s="237"/>
      <c r="K46" s="237"/>
      <c r="L46" s="237"/>
      <c r="M46" s="237"/>
    </row>
    <row r="47" spans="1:13" ht="14.25" customHeight="1">
      <c r="A47" s="237"/>
      <c r="B47" s="237"/>
      <c r="C47" s="237"/>
      <c r="D47" s="238"/>
      <c r="E47" s="237"/>
      <c r="F47" s="236"/>
      <c r="G47" s="236"/>
      <c r="H47" s="237"/>
      <c r="I47" s="237"/>
      <c r="J47" s="237"/>
      <c r="K47" s="237"/>
      <c r="L47" s="237"/>
      <c r="M47" s="237"/>
    </row>
    <row r="48" spans="1:13" ht="14.25" customHeight="1">
      <c r="A48" s="237"/>
      <c r="B48" s="237"/>
      <c r="C48" s="237"/>
      <c r="D48" s="238"/>
      <c r="E48" s="237"/>
      <c r="F48" s="236"/>
      <c r="G48" s="236"/>
      <c r="H48" s="237"/>
      <c r="I48" s="237"/>
      <c r="J48" s="237"/>
      <c r="K48" s="237"/>
      <c r="L48" s="237"/>
      <c r="M48" s="237"/>
    </row>
    <row r="49" spans="1:13" ht="14.25" customHeight="1">
      <c r="A49" s="237"/>
      <c r="B49" s="237"/>
      <c r="C49" s="237"/>
      <c r="D49" s="238"/>
      <c r="E49" s="237"/>
      <c r="F49" s="236"/>
      <c r="G49" s="236"/>
      <c r="H49" s="237"/>
      <c r="I49" s="237"/>
      <c r="J49" s="237"/>
      <c r="K49" s="237"/>
      <c r="L49" s="237"/>
      <c r="M49" s="237"/>
    </row>
    <row r="50" spans="1:13" ht="14.25" customHeight="1">
      <c r="A50" s="237"/>
      <c r="B50" s="237"/>
      <c r="C50" s="237"/>
      <c r="D50" s="238"/>
      <c r="E50" s="237"/>
      <c r="F50" s="236"/>
      <c r="G50" s="236"/>
      <c r="H50" s="237"/>
      <c r="I50" s="237"/>
      <c r="J50" s="237"/>
      <c r="K50" s="237"/>
      <c r="L50" s="237"/>
      <c r="M50" s="237"/>
    </row>
    <row r="51" spans="1:13" ht="14.25" customHeight="1">
      <c r="A51" s="237"/>
      <c r="B51" s="237"/>
      <c r="C51" s="237"/>
      <c r="D51" s="238"/>
      <c r="E51" s="237"/>
      <c r="F51" s="236"/>
      <c r="G51" s="236"/>
      <c r="H51" s="237"/>
      <c r="I51" s="237"/>
      <c r="J51" s="237"/>
      <c r="K51" s="237"/>
      <c r="L51" s="237"/>
      <c r="M51" s="237"/>
    </row>
    <row r="52" spans="1:13" ht="14.25" customHeight="1">
      <c r="A52" s="237"/>
      <c r="B52" s="237"/>
      <c r="C52" s="237"/>
      <c r="D52" s="238"/>
      <c r="E52" s="237"/>
      <c r="F52" s="236"/>
      <c r="G52" s="236"/>
      <c r="H52" s="237"/>
      <c r="I52" s="237"/>
      <c r="J52" s="237"/>
      <c r="K52" s="237"/>
      <c r="L52" s="237"/>
      <c r="M52" s="237"/>
    </row>
    <row r="53" spans="1:13" ht="14.25" customHeight="1">
      <c r="A53" s="237"/>
      <c r="B53" s="237"/>
      <c r="C53" s="237"/>
      <c r="D53" s="238"/>
      <c r="E53" s="237"/>
      <c r="F53" s="236"/>
      <c r="G53" s="236"/>
      <c r="H53" s="237"/>
      <c r="I53" s="237"/>
      <c r="J53" s="237"/>
      <c r="K53" s="237"/>
      <c r="L53" s="237"/>
      <c r="M53" s="237"/>
    </row>
    <row r="54" spans="1:13" ht="14.25" customHeight="1">
      <c r="A54" s="237"/>
      <c r="B54" s="237"/>
      <c r="C54" s="237"/>
      <c r="D54" s="238"/>
      <c r="E54" s="237"/>
      <c r="F54" s="236"/>
      <c r="G54" s="236"/>
      <c r="H54" s="237"/>
      <c r="I54" s="237"/>
      <c r="J54" s="237"/>
      <c r="K54" s="237"/>
      <c r="L54" s="237"/>
      <c r="M54" s="237"/>
    </row>
    <row r="55" spans="1:13" ht="14.25" customHeight="1">
      <c r="A55" s="237"/>
      <c r="B55" s="237"/>
      <c r="C55" s="237"/>
      <c r="D55" s="238"/>
      <c r="E55" s="237"/>
      <c r="F55" s="236"/>
      <c r="G55" s="236"/>
      <c r="H55" s="237"/>
      <c r="I55" s="237"/>
      <c r="J55" s="237"/>
      <c r="K55" s="237"/>
      <c r="L55" s="237"/>
      <c r="M55" s="237"/>
    </row>
    <row r="56" spans="1:13" ht="14.25" customHeight="1">
      <c r="A56" s="237"/>
      <c r="B56" s="237"/>
      <c r="C56" s="237"/>
      <c r="D56" s="238"/>
      <c r="E56" s="237"/>
      <c r="F56" s="236"/>
      <c r="G56" s="236"/>
      <c r="H56" s="237"/>
      <c r="I56" s="237"/>
      <c r="J56" s="237"/>
      <c r="K56" s="237"/>
      <c r="L56" s="237"/>
      <c r="M56" s="237"/>
    </row>
    <row r="57" spans="1:13" ht="14.25" customHeight="1">
      <c r="A57" s="237"/>
      <c r="B57" s="237"/>
      <c r="C57" s="237"/>
      <c r="D57" s="238"/>
      <c r="E57" s="237"/>
      <c r="F57" s="236"/>
      <c r="G57" s="236"/>
      <c r="H57" s="237"/>
      <c r="I57" s="237"/>
      <c r="J57" s="237"/>
      <c r="K57" s="237"/>
      <c r="L57" s="237"/>
      <c r="M57" s="237"/>
    </row>
    <row r="58" spans="1:13" ht="14.25" customHeight="1">
      <c r="A58" s="237"/>
      <c r="B58" s="237"/>
      <c r="C58" s="237"/>
      <c r="D58" s="238"/>
      <c r="E58" s="237"/>
      <c r="F58" s="236"/>
      <c r="G58" s="236"/>
      <c r="H58" s="237"/>
      <c r="I58" s="237"/>
      <c r="J58" s="237"/>
      <c r="K58" s="237"/>
      <c r="L58" s="237"/>
      <c r="M58" s="237"/>
    </row>
    <row r="59" spans="1:13" ht="14.25" customHeight="1">
      <c r="A59" s="237"/>
      <c r="B59" s="237"/>
      <c r="C59" s="237"/>
      <c r="D59" s="238"/>
      <c r="E59" s="237"/>
      <c r="F59" s="236"/>
      <c r="G59" s="236"/>
      <c r="H59" s="237"/>
      <c r="I59" s="237"/>
      <c r="J59" s="237"/>
      <c r="K59" s="237"/>
      <c r="L59" s="237"/>
      <c r="M59" s="237"/>
    </row>
    <row r="60" spans="1:13" ht="14.25" customHeight="1">
      <c r="A60" s="237"/>
      <c r="B60" s="237"/>
      <c r="C60" s="237"/>
      <c r="D60" s="238"/>
      <c r="E60" s="237"/>
      <c r="F60" s="236"/>
      <c r="G60" s="236"/>
      <c r="H60" s="237"/>
      <c r="I60" s="237"/>
      <c r="J60" s="237"/>
      <c r="K60" s="237"/>
      <c r="L60" s="237"/>
      <c r="M60" s="237"/>
    </row>
    <row r="61" spans="1:13" ht="14.25" customHeight="1">
      <c r="A61" s="237"/>
      <c r="B61" s="237"/>
      <c r="C61" s="237"/>
      <c r="D61" s="238"/>
      <c r="E61" s="237"/>
      <c r="F61" s="236"/>
      <c r="G61" s="236"/>
      <c r="H61" s="237"/>
      <c r="I61" s="237"/>
      <c r="J61" s="237"/>
      <c r="K61" s="237"/>
      <c r="L61" s="237"/>
      <c r="M61" s="237"/>
    </row>
    <row r="62" spans="1:13" ht="14.25" customHeight="1">
      <c r="A62" s="237"/>
      <c r="B62" s="237"/>
      <c r="C62" s="237"/>
      <c r="D62" s="238"/>
      <c r="E62" s="237"/>
      <c r="F62" s="236"/>
      <c r="G62" s="236"/>
      <c r="H62" s="237"/>
      <c r="I62" s="237"/>
      <c r="J62" s="237"/>
      <c r="K62" s="237"/>
      <c r="L62" s="237"/>
      <c r="M62" s="237"/>
    </row>
    <row r="63" spans="1:13" ht="14.25" customHeight="1">
      <c r="A63" s="237"/>
      <c r="B63" s="237"/>
      <c r="C63" s="237"/>
      <c r="D63" s="238"/>
      <c r="E63" s="237"/>
      <c r="F63" s="236"/>
      <c r="G63" s="236"/>
      <c r="H63" s="237"/>
      <c r="I63" s="237"/>
      <c r="J63" s="237"/>
      <c r="K63" s="237"/>
      <c r="L63" s="237"/>
      <c r="M63" s="237"/>
    </row>
    <row r="64" spans="1:13" ht="14.25" customHeight="1">
      <c r="A64" s="237"/>
      <c r="B64" s="237"/>
      <c r="C64" s="237"/>
      <c r="D64" s="238"/>
      <c r="E64" s="237"/>
      <c r="F64" s="236"/>
      <c r="G64" s="236"/>
      <c r="H64" s="237"/>
      <c r="I64" s="237"/>
      <c r="J64" s="237"/>
      <c r="K64" s="237"/>
      <c r="L64" s="237"/>
      <c r="M64" s="237"/>
    </row>
    <row r="65" spans="1:13" ht="14.25" customHeight="1">
      <c r="A65" s="237"/>
      <c r="B65" s="237"/>
      <c r="C65" s="237"/>
      <c r="D65" s="238"/>
      <c r="E65" s="237"/>
      <c r="F65" s="236"/>
      <c r="G65" s="236"/>
      <c r="H65" s="237"/>
      <c r="I65" s="237"/>
      <c r="J65" s="237"/>
      <c r="K65" s="237"/>
      <c r="L65" s="237"/>
      <c r="M65" s="237"/>
    </row>
    <row r="66" spans="1:13" ht="14.25" customHeight="1">
      <c r="A66" s="237"/>
      <c r="B66" s="237"/>
      <c r="C66" s="237"/>
      <c r="D66" s="238"/>
      <c r="E66" s="237"/>
      <c r="F66" s="236"/>
      <c r="G66" s="236"/>
      <c r="H66" s="237"/>
      <c r="I66" s="237"/>
      <c r="J66" s="237"/>
      <c r="K66" s="237"/>
      <c r="L66" s="237"/>
      <c r="M66" s="237"/>
    </row>
    <row r="67" spans="1:13" ht="14.25" customHeight="1">
      <c r="A67" s="237"/>
      <c r="B67" s="237"/>
      <c r="C67" s="237"/>
      <c r="D67" s="238"/>
      <c r="E67" s="237"/>
      <c r="F67" s="236"/>
      <c r="G67" s="236"/>
      <c r="H67" s="237"/>
      <c r="I67" s="237"/>
      <c r="J67" s="237"/>
      <c r="K67" s="237"/>
      <c r="L67" s="237"/>
      <c r="M67" s="237"/>
    </row>
    <row r="68" spans="1:13" ht="14.25" customHeight="1">
      <c r="A68" s="237"/>
      <c r="B68" s="237"/>
      <c r="C68" s="237"/>
      <c r="D68" s="238"/>
      <c r="E68" s="237"/>
      <c r="F68" s="236"/>
      <c r="G68" s="236"/>
      <c r="H68" s="237"/>
      <c r="I68" s="237"/>
      <c r="J68" s="237"/>
      <c r="K68" s="237"/>
      <c r="L68" s="237"/>
      <c r="M68" s="237"/>
    </row>
    <row r="69" spans="1:13" ht="14.25" customHeight="1">
      <c r="A69" s="237"/>
      <c r="B69" s="237"/>
      <c r="C69" s="237"/>
      <c r="D69" s="238"/>
      <c r="E69" s="237"/>
      <c r="F69" s="236"/>
      <c r="G69" s="236"/>
      <c r="H69" s="237"/>
      <c r="I69" s="237"/>
      <c r="J69" s="237"/>
      <c r="K69" s="237"/>
      <c r="L69" s="237"/>
      <c r="M69" s="237"/>
    </row>
    <row r="70" spans="1:13" ht="14.25" customHeight="1">
      <c r="A70" s="237"/>
      <c r="B70" s="237"/>
      <c r="C70" s="237"/>
      <c r="D70" s="238"/>
      <c r="E70" s="237"/>
      <c r="F70" s="236"/>
      <c r="G70" s="236"/>
      <c r="H70" s="237"/>
      <c r="I70" s="237"/>
      <c r="J70" s="237"/>
      <c r="K70" s="237"/>
      <c r="L70" s="237"/>
      <c r="M70" s="237"/>
    </row>
    <row r="71" spans="1:13" ht="14.25" customHeight="1">
      <c r="A71" s="237"/>
      <c r="B71" s="237"/>
      <c r="C71" s="237"/>
      <c r="D71" s="238"/>
      <c r="E71" s="237"/>
      <c r="F71" s="236"/>
      <c r="G71" s="236"/>
      <c r="H71" s="237"/>
      <c r="I71" s="237"/>
      <c r="J71" s="237"/>
      <c r="K71" s="237"/>
      <c r="L71" s="237"/>
      <c r="M71" s="237"/>
    </row>
    <row r="72" spans="1:13" ht="14.25" customHeight="1">
      <c r="A72" s="237"/>
      <c r="B72" s="237"/>
      <c r="C72" s="237"/>
      <c r="D72" s="238"/>
      <c r="E72" s="237"/>
      <c r="F72" s="236"/>
      <c r="G72" s="236"/>
      <c r="H72" s="237"/>
      <c r="I72" s="237"/>
      <c r="J72" s="237"/>
      <c r="K72" s="237"/>
      <c r="L72" s="237"/>
      <c r="M72" s="237"/>
    </row>
    <row r="73" spans="1:13" ht="14.25" customHeight="1">
      <c r="A73" s="237"/>
      <c r="B73" s="237"/>
      <c r="C73" s="237"/>
      <c r="D73" s="238"/>
      <c r="E73" s="237"/>
      <c r="F73" s="236"/>
      <c r="G73" s="236"/>
      <c r="H73" s="237"/>
      <c r="I73" s="237"/>
      <c r="J73" s="237"/>
      <c r="K73" s="237"/>
      <c r="L73" s="237"/>
      <c r="M73" s="237"/>
    </row>
    <row r="74" spans="1:13" ht="14.25" customHeight="1">
      <c r="A74" s="237"/>
      <c r="B74" s="237"/>
      <c r="C74" s="237"/>
      <c r="D74" s="238"/>
      <c r="E74" s="237"/>
      <c r="F74" s="236"/>
      <c r="G74" s="236"/>
      <c r="H74" s="237"/>
      <c r="I74" s="237"/>
      <c r="J74" s="237"/>
      <c r="K74" s="237"/>
      <c r="L74" s="237"/>
      <c r="M74" s="237"/>
    </row>
    <row r="75" spans="1:13" ht="14.25" customHeight="1">
      <c r="A75" s="237"/>
      <c r="B75" s="237"/>
      <c r="C75" s="237"/>
      <c r="D75" s="238"/>
      <c r="E75" s="237"/>
      <c r="F75" s="236"/>
      <c r="G75" s="236"/>
      <c r="H75" s="237"/>
      <c r="I75" s="237"/>
      <c r="J75" s="237"/>
      <c r="K75" s="237"/>
      <c r="L75" s="237"/>
      <c r="M75" s="237"/>
    </row>
    <row r="76" spans="1:13" ht="14.25" customHeight="1">
      <c r="A76" s="237"/>
      <c r="B76" s="237"/>
      <c r="C76" s="237"/>
      <c r="D76" s="238"/>
      <c r="E76" s="237"/>
      <c r="F76" s="236"/>
      <c r="G76" s="236"/>
      <c r="H76" s="237"/>
      <c r="I76" s="237"/>
      <c r="J76" s="237"/>
      <c r="K76" s="237"/>
      <c r="L76" s="237"/>
      <c r="M76" s="237"/>
    </row>
    <row r="77" spans="1:13" ht="14.25" customHeight="1">
      <c r="A77" s="237"/>
      <c r="B77" s="237"/>
      <c r="C77" s="237"/>
      <c r="D77" s="238"/>
      <c r="E77" s="237"/>
      <c r="F77" s="236"/>
      <c r="G77" s="236"/>
      <c r="H77" s="237"/>
      <c r="I77" s="237"/>
      <c r="J77" s="237"/>
      <c r="K77" s="237"/>
      <c r="L77" s="237"/>
      <c r="M77" s="237"/>
    </row>
    <row r="78" spans="1:13" ht="14.25" customHeight="1">
      <c r="A78" s="237"/>
      <c r="B78" s="237"/>
      <c r="C78" s="237"/>
      <c r="D78" s="238"/>
      <c r="E78" s="237"/>
      <c r="F78" s="236"/>
      <c r="G78" s="236"/>
      <c r="H78" s="237"/>
      <c r="I78" s="237"/>
      <c r="J78" s="237"/>
      <c r="K78" s="237"/>
      <c r="L78" s="237"/>
      <c r="M78" s="237"/>
    </row>
    <row r="79" spans="1:13" ht="14.25" customHeight="1">
      <c r="A79" s="237"/>
      <c r="B79" s="237"/>
      <c r="C79" s="237"/>
      <c r="D79" s="238"/>
      <c r="E79" s="237"/>
      <c r="F79" s="236"/>
      <c r="G79" s="236"/>
      <c r="H79" s="237"/>
      <c r="I79" s="237"/>
      <c r="J79" s="237"/>
      <c r="K79" s="237"/>
      <c r="L79" s="237"/>
      <c r="M79" s="237"/>
    </row>
    <row r="80" spans="1:13" ht="14.25" customHeight="1">
      <c r="A80" s="237"/>
      <c r="B80" s="237"/>
      <c r="C80" s="237"/>
      <c r="D80" s="238"/>
      <c r="E80" s="237"/>
      <c r="F80" s="236"/>
      <c r="G80" s="236"/>
      <c r="H80" s="237"/>
      <c r="I80" s="237"/>
      <c r="J80" s="237"/>
      <c r="K80" s="237"/>
      <c r="L80" s="237"/>
      <c r="M80" s="237"/>
    </row>
    <row r="81" spans="1:13" ht="14.25" customHeight="1">
      <c r="A81" s="237"/>
      <c r="B81" s="237"/>
      <c r="C81" s="237"/>
      <c r="D81" s="238"/>
      <c r="E81" s="237"/>
      <c r="F81" s="236"/>
      <c r="G81" s="236"/>
      <c r="H81" s="237"/>
      <c r="I81" s="237"/>
      <c r="J81" s="237"/>
      <c r="K81" s="237"/>
      <c r="L81" s="237"/>
      <c r="M81" s="237"/>
    </row>
    <row r="82" spans="1:13" ht="14.25" customHeight="1">
      <c r="A82" s="237"/>
      <c r="B82" s="237"/>
      <c r="C82" s="237"/>
      <c r="D82" s="238"/>
      <c r="E82" s="237"/>
      <c r="F82" s="236"/>
      <c r="G82" s="236"/>
      <c r="H82" s="237"/>
      <c r="I82" s="237"/>
      <c r="J82" s="237"/>
      <c r="K82" s="237"/>
      <c r="L82" s="237"/>
      <c r="M82" s="237"/>
    </row>
    <row r="83" spans="1:13" ht="14.25" customHeight="1">
      <c r="A83" s="237"/>
      <c r="B83" s="237"/>
      <c r="C83" s="237"/>
      <c r="D83" s="238"/>
      <c r="E83" s="237"/>
      <c r="F83" s="236"/>
      <c r="G83" s="236"/>
      <c r="H83" s="237"/>
      <c r="I83" s="237"/>
      <c r="J83" s="237"/>
      <c r="K83" s="237"/>
      <c r="L83" s="237"/>
      <c r="M83" s="237"/>
    </row>
    <row r="84" spans="1:13" ht="14.25" customHeight="1">
      <c r="A84" s="237"/>
      <c r="B84" s="237"/>
      <c r="C84" s="237"/>
      <c r="D84" s="238"/>
      <c r="E84" s="237"/>
      <c r="F84" s="236"/>
      <c r="G84" s="236"/>
      <c r="H84" s="237"/>
      <c r="I84" s="237"/>
      <c r="J84" s="237"/>
      <c r="K84" s="237"/>
      <c r="L84" s="237"/>
      <c r="M84" s="237"/>
    </row>
    <row r="85" spans="1:13" ht="14.25" customHeight="1">
      <c r="A85" s="237"/>
      <c r="B85" s="237"/>
      <c r="C85" s="237"/>
      <c r="D85" s="238"/>
      <c r="E85" s="237"/>
      <c r="F85" s="236"/>
      <c r="G85" s="236"/>
      <c r="H85" s="237"/>
      <c r="I85" s="237"/>
      <c r="J85" s="237"/>
      <c r="K85" s="237"/>
      <c r="L85" s="237"/>
      <c r="M85" s="237"/>
    </row>
    <row r="86" spans="1:13" ht="14.25" customHeight="1">
      <c r="A86" s="237"/>
      <c r="B86" s="237"/>
      <c r="C86" s="237"/>
      <c r="D86" s="238"/>
      <c r="E86" s="237"/>
      <c r="F86" s="236"/>
      <c r="G86" s="236"/>
      <c r="H86" s="237"/>
      <c r="I86" s="237"/>
      <c r="J86" s="237"/>
      <c r="K86" s="237"/>
      <c r="L86" s="237"/>
      <c r="M86" s="237"/>
    </row>
    <row r="87" spans="1:13" ht="14.25" customHeight="1">
      <c r="A87" s="237"/>
      <c r="B87" s="237"/>
      <c r="C87" s="237"/>
      <c r="D87" s="238"/>
      <c r="E87" s="237"/>
      <c r="F87" s="236"/>
      <c r="G87" s="236"/>
      <c r="H87" s="237"/>
      <c r="I87" s="237"/>
      <c r="J87" s="237"/>
      <c r="K87" s="237"/>
      <c r="L87" s="237"/>
      <c r="M87" s="237"/>
    </row>
    <row r="88" spans="1:13" ht="14.25" customHeight="1">
      <c r="A88" s="237"/>
      <c r="B88" s="237"/>
      <c r="C88" s="237"/>
      <c r="D88" s="238"/>
      <c r="E88" s="237"/>
      <c r="F88" s="236"/>
      <c r="G88" s="236"/>
      <c r="H88" s="237"/>
      <c r="I88" s="237"/>
      <c r="J88" s="237"/>
      <c r="K88" s="237"/>
      <c r="L88" s="237"/>
      <c r="M88" s="237"/>
    </row>
    <row r="89" spans="1:13" ht="14.25" customHeight="1">
      <c r="A89" s="237"/>
      <c r="B89" s="237"/>
      <c r="C89" s="237"/>
      <c r="D89" s="238"/>
      <c r="E89" s="237"/>
      <c r="F89" s="236"/>
      <c r="G89" s="236"/>
      <c r="H89" s="237"/>
      <c r="I89" s="237"/>
      <c r="J89" s="237"/>
      <c r="K89" s="237"/>
      <c r="L89" s="237"/>
      <c r="M89" s="237"/>
    </row>
    <row r="90" spans="1:13" ht="14.25" customHeight="1">
      <c r="A90" s="237"/>
      <c r="B90" s="237"/>
      <c r="C90" s="237"/>
      <c r="D90" s="238"/>
      <c r="E90" s="237"/>
      <c r="F90" s="236"/>
      <c r="G90" s="236"/>
      <c r="H90" s="237"/>
      <c r="I90" s="237"/>
      <c r="J90" s="237"/>
      <c r="K90" s="237"/>
      <c r="L90" s="237"/>
      <c r="M90" s="237"/>
    </row>
    <row r="91" spans="1:13" ht="14.25" customHeight="1">
      <c r="A91" s="237"/>
      <c r="B91" s="237"/>
      <c r="C91" s="237"/>
      <c r="D91" s="238"/>
      <c r="E91" s="237"/>
      <c r="F91" s="236"/>
      <c r="G91" s="236"/>
      <c r="H91" s="237"/>
      <c r="I91" s="237"/>
      <c r="J91" s="237"/>
      <c r="K91" s="237"/>
      <c r="L91" s="237"/>
      <c r="M91" s="237"/>
    </row>
    <row r="92" spans="1:13" ht="14.25" customHeight="1">
      <c r="A92" s="237"/>
      <c r="B92" s="237"/>
      <c r="C92" s="237"/>
      <c r="D92" s="238"/>
      <c r="E92" s="237"/>
      <c r="F92" s="236"/>
      <c r="G92" s="236"/>
      <c r="H92" s="237"/>
      <c r="I92" s="237"/>
      <c r="J92" s="237"/>
      <c r="K92" s="237"/>
      <c r="L92" s="237"/>
      <c r="M92" s="237"/>
    </row>
    <row r="93" spans="1:13" ht="14.25" customHeight="1">
      <c r="A93" s="237"/>
      <c r="B93" s="237"/>
      <c r="C93" s="237"/>
      <c r="D93" s="238"/>
      <c r="E93" s="237"/>
      <c r="F93" s="236"/>
      <c r="G93" s="236"/>
      <c r="H93" s="237"/>
      <c r="I93" s="237"/>
      <c r="J93" s="237"/>
      <c r="K93" s="237"/>
      <c r="L93" s="237"/>
      <c r="M93" s="237"/>
    </row>
    <row r="94" spans="1:13" ht="14.25" customHeight="1">
      <c r="A94" s="237"/>
      <c r="B94" s="237"/>
      <c r="C94" s="237"/>
      <c r="D94" s="238"/>
      <c r="E94" s="237"/>
      <c r="F94" s="236"/>
      <c r="G94" s="236"/>
      <c r="H94" s="237"/>
      <c r="I94" s="237"/>
      <c r="J94" s="237"/>
      <c r="K94" s="237"/>
      <c r="L94" s="237"/>
      <c r="M94" s="237"/>
    </row>
    <row r="95" spans="1:13" ht="14.25" customHeight="1">
      <c r="A95" s="237"/>
      <c r="B95" s="237"/>
      <c r="C95" s="237"/>
      <c r="D95" s="238"/>
      <c r="E95" s="237"/>
      <c r="F95" s="236"/>
      <c r="G95" s="236"/>
      <c r="H95" s="237"/>
      <c r="I95" s="237"/>
      <c r="J95" s="237"/>
      <c r="K95" s="237"/>
      <c r="L95" s="237"/>
      <c r="M95" s="237"/>
    </row>
    <row r="96" spans="1:13" ht="14.25" customHeight="1">
      <c r="A96" s="237"/>
      <c r="B96" s="237"/>
      <c r="C96" s="237"/>
      <c r="D96" s="238"/>
      <c r="E96" s="237"/>
      <c r="F96" s="236"/>
      <c r="G96" s="236"/>
      <c r="H96" s="237"/>
      <c r="I96" s="237"/>
      <c r="J96" s="237"/>
      <c r="K96" s="237"/>
      <c r="L96" s="237"/>
      <c r="M96" s="237"/>
    </row>
    <row r="97" spans="1:13" ht="14.25" customHeight="1">
      <c r="A97" s="237"/>
      <c r="B97" s="237"/>
      <c r="C97" s="237"/>
      <c r="D97" s="238"/>
      <c r="E97" s="237"/>
      <c r="F97" s="236"/>
      <c r="G97" s="236"/>
      <c r="H97" s="237"/>
      <c r="I97" s="237"/>
      <c r="J97" s="237"/>
      <c r="K97" s="237"/>
      <c r="L97" s="237"/>
      <c r="M97" s="237"/>
    </row>
    <row r="98" spans="1:13" ht="14.25" customHeight="1">
      <c r="A98" s="237"/>
      <c r="B98" s="237"/>
      <c r="C98" s="237"/>
      <c r="D98" s="238"/>
      <c r="E98" s="237"/>
      <c r="F98" s="236"/>
      <c r="G98" s="236"/>
      <c r="H98" s="237"/>
      <c r="I98" s="237"/>
      <c r="J98" s="237"/>
      <c r="K98" s="237"/>
      <c r="L98" s="237"/>
      <c r="M98" s="237"/>
    </row>
    <row r="99" spans="1:13" ht="14.25" customHeight="1">
      <c r="A99" s="237"/>
      <c r="B99" s="237"/>
      <c r="C99" s="237"/>
      <c r="D99" s="238"/>
      <c r="E99" s="237"/>
      <c r="F99" s="236"/>
      <c r="G99" s="236"/>
      <c r="H99" s="237"/>
      <c r="I99" s="237"/>
      <c r="J99" s="237"/>
      <c r="K99" s="237"/>
      <c r="L99" s="237"/>
      <c r="M99" s="237"/>
    </row>
    <row r="100" spans="1:13" ht="14.25" customHeight="1">
      <c r="A100" s="237"/>
      <c r="B100" s="237"/>
      <c r="C100" s="237"/>
      <c r="D100" s="238"/>
      <c r="E100" s="237"/>
      <c r="F100" s="236"/>
      <c r="G100" s="236"/>
      <c r="H100" s="237"/>
      <c r="I100" s="237"/>
      <c r="J100" s="237"/>
      <c r="K100" s="237"/>
      <c r="L100" s="237"/>
      <c r="M100" s="237"/>
    </row>
    <row r="101" spans="1:13" ht="14.25" customHeight="1">
      <c r="A101" s="237"/>
      <c r="B101" s="237"/>
      <c r="C101" s="237"/>
      <c r="D101" s="238"/>
      <c r="E101" s="237"/>
      <c r="F101" s="236"/>
      <c r="G101" s="236"/>
      <c r="H101" s="237"/>
      <c r="I101" s="237"/>
      <c r="J101" s="237"/>
      <c r="K101" s="237"/>
      <c r="L101" s="237"/>
      <c r="M101" s="237"/>
    </row>
    <row r="102" spans="1:13" ht="14.25" customHeight="1">
      <c r="A102" s="237"/>
      <c r="B102" s="237"/>
      <c r="C102" s="237"/>
      <c r="D102" s="238"/>
      <c r="E102" s="237"/>
      <c r="F102" s="236"/>
      <c r="G102" s="236"/>
      <c r="H102" s="237"/>
      <c r="I102" s="237"/>
      <c r="J102" s="237"/>
      <c r="K102" s="237"/>
      <c r="L102" s="237"/>
      <c r="M102" s="237"/>
    </row>
    <row r="103" spans="1:13" ht="14.25" customHeight="1">
      <c r="A103" s="237"/>
      <c r="B103" s="237"/>
      <c r="C103" s="237"/>
      <c r="D103" s="238"/>
      <c r="E103" s="237"/>
      <c r="F103" s="236"/>
      <c r="G103" s="236"/>
      <c r="H103" s="237"/>
      <c r="I103" s="237"/>
      <c r="J103" s="237"/>
      <c r="K103" s="237"/>
      <c r="L103" s="237"/>
      <c r="M103" s="237"/>
    </row>
    <row r="104" spans="1:13" ht="14.25" customHeight="1">
      <c r="A104" s="237"/>
      <c r="B104" s="237"/>
      <c r="C104" s="237"/>
      <c r="D104" s="238"/>
      <c r="E104" s="237"/>
      <c r="F104" s="236"/>
      <c r="G104" s="236"/>
      <c r="H104" s="237"/>
      <c r="I104" s="237"/>
      <c r="J104" s="237"/>
      <c r="K104" s="237"/>
      <c r="L104" s="237"/>
      <c r="M104" s="237"/>
    </row>
    <row r="105" spans="1:13" ht="14.25" customHeight="1">
      <c r="A105" s="237"/>
      <c r="B105" s="237"/>
      <c r="C105" s="237"/>
      <c r="D105" s="238"/>
      <c r="E105" s="237"/>
      <c r="F105" s="236"/>
      <c r="G105" s="236"/>
      <c r="H105" s="237"/>
      <c r="I105" s="237"/>
      <c r="J105" s="237"/>
      <c r="K105" s="237"/>
      <c r="L105" s="237"/>
      <c r="M105" s="237"/>
    </row>
    <row r="106" spans="1:13" ht="14.25" customHeight="1">
      <c r="A106" s="237"/>
      <c r="B106" s="237"/>
      <c r="C106" s="237"/>
      <c r="D106" s="238"/>
      <c r="E106" s="237"/>
      <c r="F106" s="236"/>
      <c r="G106" s="236"/>
      <c r="H106" s="237"/>
      <c r="I106" s="237"/>
      <c r="J106" s="237"/>
      <c r="K106" s="237"/>
      <c r="L106" s="237"/>
      <c r="M106" s="237"/>
    </row>
    <row r="107" spans="1:13" ht="14.25" customHeight="1">
      <c r="A107" s="237"/>
      <c r="B107" s="237"/>
      <c r="C107" s="237"/>
      <c r="D107" s="238"/>
      <c r="E107" s="237"/>
      <c r="F107" s="236"/>
      <c r="G107" s="236"/>
      <c r="H107" s="237"/>
      <c r="I107" s="237"/>
      <c r="J107" s="237"/>
      <c r="K107" s="237"/>
      <c r="L107" s="237"/>
      <c r="M107" s="237"/>
    </row>
    <row r="108" spans="1:13" ht="14.25" customHeight="1">
      <c r="A108" s="237"/>
      <c r="B108" s="237"/>
      <c r="C108" s="237"/>
      <c r="D108" s="238"/>
      <c r="E108" s="237"/>
      <c r="F108" s="236"/>
      <c r="G108" s="236"/>
      <c r="H108" s="237"/>
      <c r="I108" s="237"/>
      <c r="J108" s="237"/>
      <c r="K108" s="237"/>
      <c r="L108" s="237"/>
      <c r="M108" s="237"/>
    </row>
    <row r="109" spans="1:13" ht="14.25" customHeight="1">
      <c r="A109" s="237"/>
      <c r="B109" s="237"/>
      <c r="C109" s="237"/>
      <c r="D109" s="238"/>
      <c r="E109" s="237"/>
      <c r="F109" s="236"/>
      <c r="G109" s="236"/>
      <c r="H109" s="237"/>
      <c r="I109" s="237"/>
      <c r="J109" s="237"/>
      <c r="K109" s="237"/>
      <c r="L109" s="237"/>
      <c r="M109" s="237"/>
    </row>
    <row r="110" spans="1:13" ht="14.25" customHeight="1">
      <c r="A110" s="237"/>
      <c r="B110" s="237"/>
      <c r="C110" s="237"/>
      <c r="D110" s="238"/>
      <c r="E110" s="237"/>
      <c r="F110" s="236"/>
      <c r="G110" s="236"/>
      <c r="H110" s="237"/>
      <c r="I110" s="237"/>
      <c r="J110" s="237"/>
      <c r="K110" s="237"/>
      <c r="L110" s="237"/>
      <c r="M110" s="237"/>
    </row>
    <row r="111" spans="1:13" ht="14.25" customHeight="1">
      <c r="A111" s="237"/>
      <c r="B111" s="237"/>
      <c r="C111" s="237"/>
      <c r="D111" s="238"/>
      <c r="E111" s="237"/>
      <c r="F111" s="236"/>
      <c r="G111" s="236"/>
      <c r="H111" s="237"/>
      <c r="I111" s="237"/>
      <c r="J111" s="237"/>
      <c r="K111" s="237"/>
      <c r="L111" s="237"/>
      <c r="M111" s="237"/>
    </row>
    <row r="112" spans="1:13" ht="14.25" customHeight="1">
      <c r="A112" s="237"/>
      <c r="B112" s="237"/>
      <c r="C112" s="237"/>
      <c r="D112" s="238"/>
      <c r="E112" s="237"/>
      <c r="F112" s="236"/>
      <c r="G112" s="236"/>
      <c r="H112" s="237"/>
      <c r="I112" s="237"/>
      <c r="J112" s="237"/>
      <c r="K112" s="237"/>
      <c r="L112" s="237"/>
      <c r="M112" s="237"/>
    </row>
    <row r="113" spans="1:13" ht="14.25" customHeight="1">
      <c r="A113" s="237"/>
      <c r="B113" s="237"/>
      <c r="C113" s="237"/>
      <c r="D113" s="238"/>
      <c r="E113" s="237"/>
      <c r="F113" s="236"/>
      <c r="G113" s="236"/>
      <c r="H113" s="237"/>
      <c r="I113" s="237"/>
      <c r="J113" s="237"/>
      <c r="K113" s="237"/>
      <c r="L113" s="237"/>
      <c r="M113" s="237"/>
    </row>
    <row r="114" spans="1:13" ht="14.25" customHeight="1">
      <c r="A114" s="237"/>
      <c r="B114" s="237"/>
      <c r="C114" s="237"/>
      <c r="D114" s="238"/>
      <c r="E114" s="237"/>
      <c r="F114" s="236"/>
      <c r="G114" s="236"/>
      <c r="H114" s="237"/>
      <c r="I114" s="237"/>
      <c r="J114" s="237"/>
      <c r="K114" s="237"/>
      <c r="L114" s="237"/>
      <c r="M114" s="237"/>
    </row>
    <row r="115" spans="1:13" ht="14.25" customHeight="1">
      <c r="A115" s="237"/>
      <c r="B115" s="237"/>
      <c r="C115" s="237"/>
      <c r="D115" s="238"/>
      <c r="E115" s="237"/>
      <c r="F115" s="236"/>
      <c r="G115" s="236"/>
      <c r="H115" s="237"/>
      <c r="I115" s="237"/>
      <c r="J115" s="237"/>
      <c r="K115" s="237"/>
      <c r="L115" s="237"/>
      <c r="M115" s="237"/>
    </row>
    <row r="116" spans="1:13" ht="14.25" customHeight="1">
      <c r="A116" s="237"/>
      <c r="B116" s="237"/>
      <c r="C116" s="237"/>
      <c r="D116" s="238"/>
      <c r="E116" s="237"/>
      <c r="F116" s="236"/>
      <c r="G116" s="236"/>
      <c r="H116" s="237"/>
      <c r="I116" s="237"/>
      <c r="J116" s="237"/>
      <c r="K116" s="237"/>
      <c r="L116" s="237"/>
      <c r="M116" s="237"/>
    </row>
    <row r="117" spans="1:13" ht="14.25" customHeight="1">
      <c r="A117" s="237"/>
      <c r="B117" s="237"/>
      <c r="C117" s="237"/>
      <c r="D117" s="238"/>
      <c r="E117" s="237"/>
      <c r="F117" s="236"/>
      <c r="G117" s="236"/>
      <c r="H117" s="237"/>
      <c r="I117" s="237"/>
      <c r="J117" s="237"/>
      <c r="K117" s="237"/>
      <c r="L117" s="237"/>
      <c r="M117" s="237"/>
    </row>
    <row r="118" spans="1:13" ht="14.25" customHeight="1">
      <c r="A118" s="237"/>
      <c r="B118" s="237"/>
      <c r="C118" s="237"/>
      <c r="D118" s="238"/>
      <c r="E118" s="237"/>
      <c r="F118" s="236"/>
      <c r="G118" s="236"/>
      <c r="H118" s="237"/>
      <c r="I118" s="237"/>
      <c r="J118" s="237"/>
      <c r="K118" s="237"/>
      <c r="L118" s="237"/>
      <c r="M118" s="237"/>
    </row>
    <row r="119" spans="1:13" ht="14.25" customHeight="1">
      <c r="A119" s="237"/>
      <c r="B119" s="237"/>
      <c r="C119" s="237"/>
      <c r="D119" s="238"/>
      <c r="E119" s="237"/>
      <c r="F119" s="236"/>
      <c r="G119" s="236"/>
      <c r="H119" s="237"/>
      <c r="I119" s="237"/>
      <c r="J119" s="237"/>
      <c r="K119" s="237"/>
      <c r="L119" s="237"/>
      <c r="M119" s="237"/>
    </row>
    <row r="120" spans="1:13" ht="14.25" customHeight="1">
      <c r="A120" s="237"/>
      <c r="B120" s="237"/>
      <c r="C120" s="237"/>
      <c r="D120" s="238"/>
      <c r="E120" s="237"/>
      <c r="F120" s="236"/>
      <c r="G120" s="236"/>
      <c r="H120" s="237"/>
      <c r="I120" s="237"/>
      <c r="J120" s="237"/>
      <c r="K120" s="237"/>
      <c r="L120" s="237"/>
      <c r="M120" s="237"/>
    </row>
    <row r="121" spans="1:13" ht="14.25" customHeight="1">
      <c r="A121" s="237"/>
      <c r="B121" s="237"/>
      <c r="C121" s="237"/>
      <c r="D121" s="238"/>
      <c r="E121" s="237"/>
      <c r="F121" s="236"/>
      <c r="G121" s="236"/>
      <c r="H121" s="237"/>
      <c r="I121" s="237"/>
      <c r="J121" s="237"/>
      <c r="K121" s="237"/>
      <c r="L121" s="237"/>
      <c r="M121" s="237"/>
    </row>
    <row r="122" spans="1:13" ht="14.25" customHeight="1">
      <c r="A122" s="237"/>
      <c r="B122" s="237"/>
      <c r="C122" s="237"/>
      <c r="D122" s="238"/>
      <c r="E122" s="237"/>
      <c r="F122" s="236"/>
      <c r="G122" s="236"/>
      <c r="H122" s="237"/>
      <c r="I122" s="237"/>
      <c r="J122" s="237"/>
      <c r="K122" s="237"/>
      <c r="L122" s="237"/>
      <c r="M122" s="237"/>
    </row>
    <row r="123" spans="1:13" ht="14.25" customHeight="1">
      <c r="A123" s="237"/>
      <c r="B123" s="237"/>
      <c r="C123" s="237"/>
      <c r="D123" s="238"/>
      <c r="E123" s="237"/>
      <c r="F123" s="236"/>
      <c r="G123" s="236"/>
      <c r="H123" s="237"/>
      <c r="I123" s="237"/>
      <c r="J123" s="237"/>
      <c r="K123" s="237"/>
      <c r="L123" s="237"/>
      <c r="M123" s="237"/>
    </row>
    <row r="124" spans="1:13" ht="14.25" customHeight="1">
      <c r="A124" s="237"/>
      <c r="B124" s="237"/>
      <c r="C124" s="237"/>
      <c r="D124" s="238"/>
      <c r="E124" s="237"/>
      <c r="F124" s="236"/>
      <c r="G124" s="236"/>
      <c r="H124" s="237"/>
      <c r="I124" s="237"/>
      <c r="J124" s="237"/>
      <c r="K124" s="237"/>
      <c r="L124" s="237"/>
      <c r="M124" s="237"/>
    </row>
    <row r="125" spans="1:13" ht="14.25" customHeight="1">
      <c r="A125" s="237"/>
      <c r="B125" s="237"/>
      <c r="C125" s="237"/>
      <c r="D125" s="238"/>
      <c r="E125" s="237"/>
      <c r="F125" s="236"/>
      <c r="G125" s="236"/>
      <c r="H125" s="237"/>
      <c r="I125" s="237"/>
      <c r="J125" s="237"/>
      <c r="K125" s="237"/>
      <c r="L125" s="237"/>
      <c r="M125" s="237"/>
    </row>
    <row r="126" spans="1:13" ht="14.25" customHeight="1">
      <c r="A126" s="237"/>
      <c r="B126" s="237"/>
      <c r="C126" s="237"/>
      <c r="D126" s="238"/>
      <c r="E126" s="237"/>
      <c r="F126" s="236"/>
      <c r="G126" s="236"/>
      <c r="H126" s="237"/>
      <c r="I126" s="237"/>
      <c r="J126" s="237"/>
      <c r="K126" s="237"/>
      <c r="L126" s="237"/>
      <c r="M126" s="237"/>
    </row>
    <row r="127" spans="1:13" ht="14.25" customHeight="1">
      <c r="A127" s="237"/>
      <c r="B127" s="237"/>
      <c r="C127" s="237"/>
      <c r="D127" s="238"/>
      <c r="E127" s="237"/>
      <c r="F127" s="236"/>
      <c r="G127" s="236"/>
      <c r="H127" s="237"/>
      <c r="I127" s="237"/>
      <c r="J127" s="237"/>
      <c r="K127" s="237"/>
      <c r="L127" s="237"/>
      <c r="M127" s="237"/>
    </row>
    <row r="128" spans="1:13" ht="14.25" customHeight="1">
      <c r="A128" s="237"/>
      <c r="B128" s="237"/>
      <c r="C128" s="237"/>
      <c r="D128" s="238"/>
      <c r="E128" s="237"/>
      <c r="F128" s="236"/>
      <c r="G128" s="236"/>
      <c r="H128" s="237"/>
      <c r="I128" s="237"/>
      <c r="J128" s="237"/>
      <c r="K128" s="237"/>
      <c r="L128" s="237"/>
      <c r="M128" s="237"/>
    </row>
    <row r="129" spans="1:13" ht="14.25" customHeight="1">
      <c r="A129" s="237"/>
      <c r="B129" s="237"/>
      <c r="C129" s="237"/>
      <c r="D129" s="238"/>
      <c r="E129" s="237"/>
      <c r="F129" s="236"/>
      <c r="G129" s="236"/>
      <c r="H129" s="237"/>
      <c r="I129" s="237"/>
      <c r="J129" s="237"/>
      <c r="K129" s="237"/>
      <c r="L129" s="237"/>
      <c r="M129" s="237"/>
    </row>
    <row r="130" spans="1:13" ht="14.25" customHeight="1">
      <c r="A130" s="237"/>
      <c r="B130" s="237"/>
      <c r="C130" s="237"/>
      <c r="D130" s="238"/>
      <c r="E130" s="237"/>
      <c r="F130" s="236"/>
      <c r="G130" s="236"/>
      <c r="H130" s="237"/>
      <c r="I130" s="237"/>
      <c r="J130" s="237"/>
      <c r="K130" s="237"/>
      <c r="L130" s="237"/>
      <c r="M130" s="237"/>
    </row>
    <row r="131" spans="1:13" ht="14.25" customHeight="1">
      <c r="A131" s="237"/>
      <c r="B131" s="237"/>
      <c r="C131" s="237"/>
      <c r="D131" s="238"/>
      <c r="E131" s="237"/>
      <c r="F131" s="236"/>
      <c r="G131" s="236"/>
      <c r="H131" s="237"/>
      <c r="I131" s="237"/>
      <c r="J131" s="237"/>
      <c r="K131" s="237"/>
      <c r="L131" s="237"/>
      <c r="M131" s="237"/>
    </row>
    <row r="132" spans="1:13" ht="14.25" customHeight="1">
      <c r="A132" s="237"/>
      <c r="B132" s="237"/>
      <c r="C132" s="237"/>
      <c r="D132" s="238"/>
      <c r="E132" s="237"/>
      <c r="F132" s="236"/>
      <c r="G132" s="236"/>
      <c r="H132" s="237"/>
      <c r="I132" s="237"/>
      <c r="J132" s="237"/>
      <c r="K132" s="237"/>
      <c r="L132" s="237"/>
      <c r="M132" s="237"/>
    </row>
    <row r="133" spans="1:13" ht="14.25" customHeight="1">
      <c r="A133" s="237"/>
      <c r="B133" s="237"/>
      <c r="C133" s="237"/>
      <c r="D133" s="238"/>
      <c r="E133" s="237"/>
      <c r="F133" s="236"/>
      <c r="G133" s="236"/>
      <c r="H133" s="237"/>
      <c r="I133" s="237"/>
      <c r="J133" s="237"/>
      <c r="K133" s="237"/>
      <c r="L133" s="237"/>
      <c r="M133" s="237"/>
    </row>
    <row r="134" spans="1:13" ht="14.25" customHeight="1">
      <c r="A134" s="237"/>
      <c r="B134" s="237"/>
      <c r="C134" s="237"/>
      <c r="D134" s="238"/>
      <c r="E134" s="237"/>
      <c r="F134" s="236"/>
      <c r="G134" s="236"/>
    </row>
    <row r="135" spans="1:13" ht="14.25" customHeight="1">
      <c r="A135" s="237"/>
      <c r="B135" s="237"/>
      <c r="C135" s="237"/>
      <c r="D135" s="238"/>
      <c r="E135" s="237"/>
      <c r="F135" s="236"/>
      <c r="G135" s="236"/>
    </row>
    <row r="136" spans="1:13" ht="14.25" customHeight="1">
      <c r="A136" s="237"/>
      <c r="B136" s="237"/>
      <c r="C136" s="237"/>
      <c r="D136" s="238"/>
      <c r="E136" s="237"/>
      <c r="F136" s="236"/>
      <c r="G136" s="236"/>
    </row>
    <row r="137" spans="1:13" ht="14.25" customHeight="1">
      <c r="A137" s="237"/>
      <c r="B137" s="237"/>
      <c r="C137" s="237"/>
      <c r="D137" s="238"/>
      <c r="E137" s="237"/>
      <c r="F137" s="236"/>
      <c r="G137" s="236"/>
    </row>
    <row r="138" spans="1:13" ht="14.25" customHeight="1">
      <c r="A138" s="237"/>
      <c r="B138" s="237"/>
      <c r="C138" s="237"/>
      <c r="D138" s="238"/>
      <c r="E138" s="237"/>
      <c r="F138" s="236"/>
      <c r="G138" s="236"/>
    </row>
    <row r="139" spans="1:13" ht="14.25" customHeight="1">
      <c r="A139" s="237"/>
      <c r="B139" s="237"/>
      <c r="C139" s="237"/>
      <c r="D139" s="238"/>
      <c r="E139" s="237"/>
      <c r="F139" s="236"/>
      <c r="G139" s="236"/>
    </row>
    <row r="140" spans="1:13" ht="14.25" customHeight="1">
      <c r="A140" s="237"/>
      <c r="B140" s="237"/>
      <c r="C140" s="237"/>
      <c r="D140" s="238"/>
      <c r="E140" s="237"/>
      <c r="F140" s="236"/>
      <c r="G140" s="236"/>
    </row>
    <row r="141" spans="1:13" ht="14.25" customHeight="1">
      <c r="A141" s="237"/>
      <c r="B141" s="237"/>
      <c r="C141" s="237"/>
      <c r="D141" s="238"/>
      <c r="E141" s="237"/>
      <c r="F141" s="236"/>
      <c r="G141" s="236"/>
    </row>
    <row r="142" spans="1:13" ht="14.25" customHeight="1">
      <c r="A142" s="237"/>
      <c r="B142" s="237"/>
      <c r="C142" s="237"/>
      <c r="D142" s="238"/>
      <c r="E142" s="237"/>
      <c r="F142" s="236"/>
      <c r="G142" s="236"/>
    </row>
    <row r="143" spans="1:13" ht="14.25" customHeight="1">
      <c r="A143" s="237"/>
      <c r="B143" s="237"/>
      <c r="C143" s="237"/>
      <c r="D143" s="238"/>
      <c r="E143" s="237"/>
      <c r="F143" s="236"/>
      <c r="G143" s="236"/>
    </row>
    <row r="144" spans="1:13" ht="14.25" customHeight="1">
      <c r="A144" s="237"/>
      <c r="B144" s="237"/>
      <c r="C144" s="237"/>
      <c r="D144" s="238"/>
      <c r="E144" s="237"/>
      <c r="F144" s="236"/>
      <c r="G144" s="236"/>
    </row>
    <row r="145" spans="1:7" ht="14.25" customHeight="1">
      <c r="A145" s="237"/>
      <c r="B145" s="237"/>
      <c r="C145" s="237"/>
      <c r="D145" s="238"/>
      <c r="E145" s="237"/>
      <c r="F145" s="236"/>
      <c r="G145" s="236"/>
    </row>
    <row r="146" spans="1:7" ht="14.25" customHeight="1">
      <c r="A146" s="237"/>
      <c r="B146" s="237"/>
      <c r="C146" s="237"/>
      <c r="D146" s="238"/>
      <c r="E146" s="237"/>
      <c r="F146" s="236"/>
      <c r="G146" s="236"/>
    </row>
    <row r="147" spans="1:7" ht="14.25" customHeight="1">
      <c r="A147" s="237"/>
      <c r="B147" s="237"/>
      <c r="C147" s="237"/>
      <c r="D147" s="238"/>
      <c r="E147" s="237"/>
      <c r="F147" s="236"/>
      <c r="G147" s="236"/>
    </row>
    <row r="148" spans="1:7" ht="14.25" customHeight="1">
      <c r="A148" s="237"/>
      <c r="B148" s="237"/>
      <c r="C148" s="237"/>
      <c r="D148" s="238"/>
      <c r="E148" s="237"/>
      <c r="F148" s="236"/>
      <c r="G148" s="236"/>
    </row>
    <row r="149" spans="1:7" ht="14.25" customHeight="1">
      <c r="A149" s="237"/>
      <c r="B149" s="237"/>
      <c r="C149" s="237"/>
      <c r="D149" s="238"/>
      <c r="E149" s="237"/>
      <c r="F149" s="236"/>
      <c r="G149" s="236"/>
    </row>
    <row r="150" spans="1:7" ht="14.25" customHeight="1">
      <c r="A150" s="237"/>
      <c r="B150" s="237"/>
      <c r="C150" s="237"/>
      <c r="D150" s="238"/>
      <c r="E150" s="237"/>
      <c r="F150" s="236"/>
      <c r="G150" s="236"/>
    </row>
    <row r="151" spans="1:7" ht="14.25" customHeight="1">
      <c r="F151" s="236"/>
      <c r="G151" s="236"/>
    </row>
  </sheetData>
  <mergeCells count="4">
    <mergeCell ref="A1:A2"/>
    <mergeCell ref="B1:B2"/>
    <mergeCell ref="C1:C2"/>
    <mergeCell ref="A3:H3"/>
  </mergeCells>
  <pageMargins left="0.25" right="0.25" top="0.86666666666666703" bottom="0.75" header="0.2475" footer="0.3"/>
  <pageSetup fitToHeight="0" orientation="landscape" r:id="rId1"/>
  <headerFooter scaleWithDoc="0">
    <oddHeader>&amp;L&amp;G&amp;CPace Analytical Services, LLC. Reporting Limits and Method Detection Limits for Pest and Herb by GC/ECD and Pest by GC/NPD in Soil</oddHeader>
    <oddFooter>&amp;LSAA 3.1.21&amp;CPace Analytical Services, LLC.  7726 Moller Rd, Indianpolis IN 46268&amp;R317-228-3100 www.pacelabs.com</oddFooter>
  </headerFooter>
  <rowBreaks count="1" manualBreakCount="1">
    <brk id="31" max="9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AFD99-92FE-443B-B5C1-FCB301D3B730}">
  <sheetPr>
    <pageSetUpPr fitToPage="1"/>
  </sheetPr>
  <dimension ref="A1:L63"/>
  <sheetViews>
    <sheetView view="pageLayout" zoomScaleNormal="100" workbookViewId="0">
      <selection activeCell="B19" sqref="B19"/>
    </sheetView>
  </sheetViews>
  <sheetFormatPr defaultColWidth="10.140625" defaultRowHeight="12.75"/>
  <cols>
    <col min="1" max="1" width="10.140625" style="150"/>
    <col min="2" max="2" width="31.85546875" style="147" customWidth="1"/>
    <col min="3" max="3" width="16.42578125" style="147" bestFit="1" customWidth="1"/>
    <col min="4" max="4" width="25.28515625" style="149" bestFit="1" customWidth="1"/>
    <col min="5" max="5" width="20" style="148" bestFit="1" customWidth="1"/>
    <col min="6" max="16384" width="10.140625" style="147"/>
  </cols>
  <sheetData>
    <row r="1" spans="1:12" ht="15">
      <c r="D1" s="163"/>
      <c r="E1" s="163"/>
      <c r="F1" s="333" t="s">
        <v>0</v>
      </c>
      <c r="G1" s="333"/>
      <c r="H1" s="333"/>
      <c r="I1" s="333" t="s">
        <v>66</v>
      </c>
      <c r="J1" s="333"/>
      <c r="K1" s="333"/>
    </row>
    <row r="2" spans="1:12" ht="15">
      <c r="A2" s="162" t="s">
        <v>67</v>
      </c>
      <c r="B2" s="161" t="s">
        <v>4</v>
      </c>
      <c r="C2" s="161" t="s">
        <v>5</v>
      </c>
      <c r="D2" s="160" t="s">
        <v>68</v>
      </c>
      <c r="E2" s="159" t="s">
        <v>69</v>
      </c>
      <c r="F2" s="121" t="s">
        <v>8</v>
      </c>
      <c r="G2" s="121" t="s">
        <v>9</v>
      </c>
      <c r="H2" s="121" t="s">
        <v>10</v>
      </c>
      <c r="I2" s="121" t="s">
        <v>8</v>
      </c>
      <c r="J2" s="121" t="s">
        <v>9</v>
      </c>
      <c r="K2" s="121" t="s">
        <v>10</v>
      </c>
    </row>
    <row r="3" spans="1:12">
      <c r="A3" s="156" t="s">
        <v>70</v>
      </c>
      <c r="B3" s="120" t="s">
        <v>589</v>
      </c>
      <c r="C3" s="120" t="s">
        <v>590</v>
      </c>
      <c r="D3" s="158">
        <v>0.71521133752549004</v>
      </c>
      <c r="E3" s="119">
        <v>2.5</v>
      </c>
      <c r="F3" s="117">
        <v>50</v>
      </c>
      <c r="G3" s="117">
        <v>150</v>
      </c>
      <c r="H3" s="117">
        <v>20</v>
      </c>
      <c r="I3" s="117">
        <v>50</v>
      </c>
      <c r="J3" s="117">
        <v>150</v>
      </c>
      <c r="K3" s="117">
        <v>20</v>
      </c>
      <c r="L3" s="157"/>
    </row>
    <row r="4" spans="1:12">
      <c r="A4" s="156" t="s">
        <v>70</v>
      </c>
      <c r="B4" s="120" t="s">
        <v>591</v>
      </c>
      <c r="C4" s="120" t="s">
        <v>592</v>
      </c>
      <c r="D4" s="158">
        <v>0.92393228883849132</v>
      </c>
      <c r="E4" s="119">
        <v>2.5</v>
      </c>
      <c r="F4" s="117">
        <v>50</v>
      </c>
      <c r="G4" s="117">
        <v>150</v>
      </c>
      <c r="H4" s="117">
        <v>20</v>
      </c>
      <c r="I4" s="117">
        <v>50</v>
      </c>
      <c r="J4" s="117">
        <v>150</v>
      </c>
      <c r="K4" s="117">
        <v>20</v>
      </c>
      <c r="L4" s="157"/>
    </row>
    <row r="5" spans="1:12">
      <c r="A5" s="156" t="s">
        <v>70</v>
      </c>
      <c r="B5" s="120" t="s">
        <v>593</v>
      </c>
      <c r="C5" s="120" t="s">
        <v>594</v>
      </c>
      <c r="D5" s="158">
        <v>0.98356795322777091</v>
      </c>
      <c r="E5" s="119">
        <v>2.5</v>
      </c>
      <c r="F5" s="117">
        <v>50</v>
      </c>
      <c r="G5" s="117">
        <v>150</v>
      </c>
      <c r="H5" s="117">
        <v>20</v>
      </c>
      <c r="I5" s="117">
        <v>50</v>
      </c>
      <c r="J5" s="117">
        <v>150</v>
      </c>
      <c r="K5" s="117">
        <v>20</v>
      </c>
      <c r="L5" s="157"/>
    </row>
    <row r="6" spans="1:12">
      <c r="A6" s="156" t="s">
        <v>72</v>
      </c>
      <c r="B6" s="120" t="s">
        <v>501</v>
      </c>
      <c r="C6" s="120" t="s">
        <v>502</v>
      </c>
      <c r="D6" s="158">
        <v>1.07006067102914</v>
      </c>
      <c r="E6" s="119">
        <v>5</v>
      </c>
      <c r="F6" s="117">
        <v>54</v>
      </c>
      <c r="G6" s="117">
        <v>112</v>
      </c>
      <c r="H6" s="117">
        <v>20</v>
      </c>
      <c r="I6" s="117">
        <v>34</v>
      </c>
      <c r="J6" s="117">
        <v>134</v>
      </c>
      <c r="K6" s="117">
        <v>28</v>
      </c>
      <c r="L6" s="157"/>
    </row>
    <row r="7" spans="1:12">
      <c r="A7" s="156" t="s">
        <v>72</v>
      </c>
      <c r="B7" s="120" t="s">
        <v>506</v>
      </c>
      <c r="C7" s="120" t="s">
        <v>507</v>
      </c>
      <c r="D7" s="158">
        <v>1.0113278564878618</v>
      </c>
      <c r="E7" s="119">
        <v>5</v>
      </c>
      <c r="F7" s="117">
        <v>54</v>
      </c>
      <c r="G7" s="117">
        <v>115</v>
      </c>
      <c r="H7" s="117">
        <v>20</v>
      </c>
      <c r="I7" s="117">
        <v>49</v>
      </c>
      <c r="J7" s="117">
        <v>129</v>
      </c>
      <c r="K7" s="117">
        <v>33</v>
      </c>
      <c r="L7" s="157"/>
    </row>
    <row r="8" spans="1:12">
      <c r="A8" s="156" t="s">
        <v>72</v>
      </c>
      <c r="B8" s="120" t="s">
        <v>510</v>
      </c>
      <c r="C8" s="120" t="s">
        <v>511</v>
      </c>
      <c r="D8" s="158">
        <v>1.1337227772255436</v>
      </c>
      <c r="E8" s="119">
        <v>5</v>
      </c>
      <c r="F8" s="117">
        <v>61</v>
      </c>
      <c r="G8" s="117">
        <v>122</v>
      </c>
      <c r="H8" s="117">
        <v>23</v>
      </c>
      <c r="I8" s="117">
        <v>45</v>
      </c>
      <c r="J8" s="117">
        <v>149</v>
      </c>
      <c r="K8" s="117">
        <v>48</v>
      </c>
      <c r="L8" s="157"/>
    </row>
    <row r="9" spans="1:12">
      <c r="A9" s="156" t="s">
        <v>72</v>
      </c>
      <c r="B9" s="120" t="s">
        <v>514</v>
      </c>
      <c r="C9" s="120" t="s">
        <v>515</v>
      </c>
      <c r="D9" s="158">
        <v>0.56971713156618342</v>
      </c>
      <c r="E9" s="119">
        <v>2.5</v>
      </c>
      <c r="F9" s="117">
        <v>52</v>
      </c>
      <c r="G9" s="117">
        <v>99</v>
      </c>
      <c r="H9" s="117">
        <v>20</v>
      </c>
      <c r="I9" s="117">
        <v>39</v>
      </c>
      <c r="J9" s="117">
        <v>120</v>
      </c>
      <c r="K9" s="117">
        <v>38</v>
      </c>
      <c r="L9" s="157"/>
    </row>
    <row r="10" spans="1:12">
      <c r="A10" s="156" t="s">
        <v>72</v>
      </c>
      <c r="B10" s="120" t="s">
        <v>544</v>
      </c>
      <c r="C10" s="120" t="s">
        <v>545</v>
      </c>
      <c r="D10" s="158">
        <v>1.0547295758155264</v>
      </c>
      <c r="E10" s="119">
        <v>5</v>
      </c>
      <c r="F10" s="117">
        <v>54</v>
      </c>
      <c r="G10" s="117">
        <v>96</v>
      </c>
      <c r="H10" s="117">
        <v>20</v>
      </c>
      <c r="I10" s="117">
        <v>46</v>
      </c>
      <c r="J10" s="117">
        <v>113</v>
      </c>
      <c r="K10" s="117">
        <v>20</v>
      </c>
      <c r="L10" s="157"/>
    </row>
    <row r="11" spans="1:12">
      <c r="A11" s="156" t="s">
        <v>72</v>
      </c>
      <c r="B11" s="120" t="s">
        <v>548</v>
      </c>
      <c r="C11" s="120" t="s">
        <v>549</v>
      </c>
      <c r="D11" s="158">
        <v>0.76995099881962181</v>
      </c>
      <c r="E11" s="119">
        <v>2.5</v>
      </c>
      <c r="F11" s="117">
        <v>54</v>
      </c>
      <c r="G11" s="117">
        <v>95</v>
      </c>
      <c r="H11" s="117">
        <v>20</v>
      </c>
      <c r="I11" s="117">
        <v>33</v>
      </c>
      <c r="J11" s="117">
        <v>125</v>
      </c>
      <c r="K11" s="117">
        <v>25</v>
      </c>
    </row>
    <row r="12" spans="1:12">
      <c r="A12" s="156" t="s">
        <v>72</v>
      </c>
      <c r="B12" s="120" t="s">
        <v>552</v>
      </c>
      <c r="C12" s="120" t="s">
        <v>553</v>
      </c>
      <c r="D12" s="158">
        <v>1.0963555820307569</v>
      </c>
      <c r="E12" s="119">
        <v>5</v>
      </c>
      <c r="F12" s="117">
        <v>61</v>
      </c>
      <c r="G12" s="117">
        <v>109</v>
      </c>
      <c r="H12" s="117">
        <v>20</v>
      </c>
      <c r="I12" s="117">
        <v>47</v>
      </c>
      <c r="J12" s="117">
        <v>115</v>
      </c>
      <c r="K12" s="117">
        <v>24</v>
      </c>
      <c r="L12" s="157"/>
    </row>
    <row r="13" spans="1:12">
      <c r="A13" s="156" t="s">
        <v>72</v>
      </c>
      <c r="B13" s="120" t="s">
        <v>556</v>
      </c>
      <c r="C13" s="120" t="s">
        <v>557</v>
      </c>
      <c r="D13" s="158">
        <v>1.1357954740767957</v>
      </c>
      <c r="E13" s="119">
        <v>5</v>
      </c>
      <c r="F13" s="117">
        <v>47</v>
      </c>
      <c r="G13" s="117">
        <v>98</v>
      </c>
      <c r="H13" s="117">
        <v>20</v>
      </c>
      <c r="I13" s="117">
        <v>26</v>
      </c>
      <c r="J13" s="117">
        <v>133</v>
      </c>
      <c r="K13" s="117">
        <v>31</v>
      </c>
      <c r="L13" s="157"/>
    </row>
    <row r="14" spans="1:12">
      <c r="A14" s="156" t="s">
        <v>72</v>
      </c>
      <c r="B14" s="120" t="s">
        <v>559</v>
      </c>
      <c r="C14" s="120" t="s">
        <v>560</v>
      </c>
      <c r="D14" s="158">
        <v>1.2158480056048675</v>
      </c>
      <c r="E14" s="119">
        <v>5</v>
      </c>
      <c r="F14" s="117">
        <v>64</v>
      </c>
      <c r="G14" s="117">
        <v>105</v>
      </c>
      <c r="H14" s="117">
        <v>20</v>
      </c>
      <c r="I14" s="117">
        <v>45</v>
      </c>
      <c r="J14" s="117">
        <v>153</v>
      </c>
      <c r="K14" s="117">
        <v>22</v>
      </c>
      <c r="L14" s="157"/>
    </row>
    <row r="15" spans="1:12">
      <c r="A15" s="156" t="s">
        <v>72</v>
      </c>
      <c r="B15" s="120" t="s">
        <v>563</v>
      </c>
      <c r="C15" s="120" t="s">
        <v>564</v>
      </c>
      <c r="D15" s="158">
        <v>1.2817121629679575</v>
      </c>
      <c r="E15" s="119">
        <v>5</v>
      </c>
      <c r="F15" s="117">
        <v>22</v>
      </c>
      <c r="G15" s="117">
        <v>70</v>
      </c>
      <c r="H15" s="117">
        <v>46</v>
      </c>
      <c r="I15" s="117">
        <v>10</v>
      </c>
      <c r="J15" s="117">
        <v>76</v>
      </c>
      <c r="K15" s="117">
        <v>50</v>
      </c>
      <c r="L15" s="157"/>
    </row>
    <row r="16" spans="1:12">
      <c r="A16" s="156" t="s">
        <v>72</v>
      </c>
      <c r="B16" s="120" t="s">
        <v>567</v>
      </c>
      <c r="C16" s="120" t="s">
        <v>568</v>
      </c>
      <c r="D16" s="158">
        <v>1.100605764370997</v>
      </c>
      <c r="E16" s="119">
        <v>5</v>
      </c>
      <c r="F16" s="117">
        <v>55</v>
      </c>
      <c r="G16" s="117">
        <v>113</v>
      </c>
      <c r="H16" s="117">
        <v>20</v>
      </c>
      <c r="I16" s="117">
        <v>51</v>
      </c>
      <c r="J16" s="117">
        <v>121</v>
      </c>
      <c r="K16" s="117">
        <v>31</v>
      </c>
      <c r="L16" s="157"/>
    </row>
    <row r="17" spans="1:12">
      <c r="A17" s="156" t="s">
        <v>72</v>
      </c>
      <c r="B17" s="120" t="s">
        <v>571</v>
      </c>
      <c r="C17" s="120" t="s">
        <v>572</v>
      </c>
      <c r="D17" s="158">
        <v>0.64237737106651971</v>
      </c>
      <c r="E17" s="119">
        <v>2.5</v>
      </c>
      <c r="F17" s="117">
        <v>47</v>
      </c>
      <c r="G17" s="117">
        <v>101</v>
      </c>
      <c r="H17" s="117">
        <v>20</v>
      </c>
      <c r="I17" s="117">
        <v>44</v>
      </c>
      <c r="J17" s="117">
        <v>104</v>
      </c>
      <c r="K17" s="117">
        <v>37</v>
      </c>
      <c r="L17" s="157"/>
    </row>
    <row r="18" spans="1:12">
      <c r="A18" s="156" t="s">
        <v>72</v>
      </c>
      <c r="B18" s="120" t="s">
        <v>575</v>
      </c>
      <c r="C18" s="120" t="s">
        <v>576</v>
      </c>
      <c r="D18" s="158">
        <v>1.0848608748974835</v>
      </c>
      <c r="E18" s="119">
        <v>2.5</v>
      </c>
      <c r="F18" s="117">
        <v>54</v>
      </c>
      <c r="G18" s="117">
        <v>97</v>
      </c>
      <c r="H18" s="117">
        <v>20</v>
      </c>
      <c r="I18" s="117">
        <v>44</v>
      </c>
      <c r="J18" s="117">
        <v>129</v>
      </c>
      <c r="K18" s="117">
        <v>20</v>
      </c>
      <c r="L18" s="157"/>
    </row>
    <row r="19" spans="1:12">
      <c r="A19" s="156" t="s">
        <v>70</v>
      </c>
      <c r="B19" s="120" t="s">
        <v>595</v>
      </c>
      <c r="C19" s="120" t="s">
        <v>596</v>
      </c>
      <c r="D19" s="158">
        <v>0.95762079591819638</v>
      </c>
      <c r="E19" s="119">
        <v>2.5</v>
      </c>
      <c r="F19" s="117">
        <v>50</v>
      </c>
      <c r="G19" s="117">
        <v>150</v>
      </c>
      <c r="H19" s="117">
        <v>20</v>
      </c>
      <c r="I19" s="117">
        <v>50</v>
      </c>
      <c r="J19" s="117">
        <v>150</v>
      </c>
      <c r="K19" s="117">
        <v>20</v>
      </c>
      <c r="L19" s="157"/>
    </row>
    <row r="20" spans="1:12">
      <c r="A20" s="156" t="s">
        <v>72</v>
      </c>
      <c r="B20" s="120" t="s">
        <v>579</v>
      </c>
      <c r="C20" s="120" t="s">
        <v>580</v>
      </c>
      <c r="D20" s="158">
        <v>6.8339697849249159</v>
      </c>
      <c r="E20" s="119">
        <v>25</v>
      </c>
      <c r="F20" s="117">
        <v>48</v>
      </c>
      <c r="G20" s="117">
        <v>126</v>
      </c>
      <c r="H20" s="117">
        <v>20</v>
      </c>
      <c r="I20" s="117">
        <v>48</v>
      </c>
      <c r="J20" s="117">
        <v>128</v>
      </c>
      <c r="K20" s="117">
        <v>29</v>
      </c>
    </row>
    <row r="21" spans="1:12">
      <c r="A21" s="156" t="s">
        <v>70</v>
      </c>
      <c r="B21" s="120" t="s">
        <v>597</v>
      </c>
      <c r="C21" s="120" t="s">
        <v>598</v>
      </c>
      <c r="D21" s="158">
        <v>0.78752901939124342</v>
      </c>
      <c r="E21" s="119">
        <v>2.5</v>
      </c>
      <c r="F21" s="117">
        <v>50</v>
      </c>
      <c r="G21" s="117">
        <v>150</v>
      </c>
      <c r="H21" s="117">
        <v>20</v>
      </c>
      <c r="I21" s="117">
        <v>50</v>
      </c>
      <c r="J21" s="117">
        <v>150</v>
      </c>
      <c r="K21" s="117">
        <v>20</v>
      </c>
    </row>
    <row r="22" spans="1:12">
      <c r="A22" s="156" t="s">
        <v>70</v>
      </c>
      <c r="B22" s="120" t="s">
        <v>599</v>
      </c>
      <c r="C22" s="120" t="s">
        <v>600</v>
      </c>
      <c r="D22" s="158">
        <v>0.61042399059315078</v>
      </c>
      <c r="E22" s="119">
        <v>2.5</v>
      </c>
      <c r="F22" s="117">
        <v>50</v>
      </c>
      <c r="G22" s="117">
        <v>150</v>
      </c>
      <c r="H22" s="117">
        <v>20</v>
      </c>
      <c r="I22" s="117">
        <v>50</v>
      </c>
      <c r="J22" s="117">
        <v>150</v>
      </c>
      <c r="K22" s="117">
        <v>20</v>
      </c>
      <c r="L22" s="157"/>
    </row>
    <row r="23" spans="1:12">
      <c r="A23" s="156" t="s">
        <v>70</v>
      </c>
      <c r="B23" s="120" t="s">
        <v>601</v>
      </c>
      <c r="C23" s="120" t="s">
        <v>602</v>
      </c>
      <c r="D23" s="158">
        <v>0.59882192570078785</v>
      </c>
      <c r="E23" s="119">
        <v>2.5</v>
      </c>
      <c r="F23" s="117">
        <v>50</v>
      </c>
      <c r="G23" s="117">
        <v>150</v>
      </c>
      <c r="H23" s="117">
        <v>20</v>
      </c>
      <c r="I23" s="117">
        <v>50</v>
      </c>
      <c r="J23" s="117">
        <v>150</v>
      </c>
      <c r="K23" s="117">
        <v>20</v>
      </c>
      <c r="L23" s="157"/>
    </row>
    <row r="24" spans="1:12">
      <c r="A24" s="156" t="s">
        <v>72</v>
      </c>
      <c r="B24" s="120" t="s">
        <v>583</v>
      </c>
      <c r="C24" s="120" t="s">
        <v>584</v>
      </c>
      <c r="D24" s="158">
        <v>20.4312</v>
      </c>
      <c r="E24" s="119">
        <v>150</v>
      </c>
      <c r="F24" s="117">
        <v>41</v>
      </c>
      <c r="G24" s="117">
        <v>119</v>
      </c>
      <c r="H24" s="117">
        <v>20</v>
      </c>
      <c r="I24" s="117">
        <v>24</v>
      </c>
      <c r="J24" s="117">
        <v>133</v>
      </c>
      <c r="K24" s="117">
        <v>50</v>
      </c>
      <c r="L24" s="157"/>
    </row>
    <row r="25" spans="1:12">
      <c r="A25" s="156" t="s">
        <v>72</v>
      </c>
      <c r="B25" s="120" t="s">
        <v>603</v>
      </c>
      <c r="C25" s="120" t="s">
        <v>519</v>
      </c>
      <c r="D25" s="158">
        <v>1.9010480073939919</v>
      </c>
      <c r="E25" s="119">
        <v>2.5</v>
      </c>
      <c r="F25" s="117">
        <v>49</v>
      </c>
      <c r="G25" s="117">
        <v>98</v>
      </c>
      <c r="H25" s="117">
        <v>20</v>
      </c>
      <c r="I25" s="117">
        <v>30</v>
      </c>
      <c r="J25" s="117">
        <v>120</v>
      </c>
      <c r="K25" s="117">
        <v>40</v>
      </c>
      <c r="L25" s="157"/>
    </row>
    <row r="26" spans="1:12">
      <c r="A26" s="156" t="s">
        <v>72</v>
      </c>
      <c r="B26" s="120" t="s">
        <v>536</v>
      </c>
      <c r="C26" s="120" t="s">
        <v>537</v>
      </c>
      <c r="D26" s="158">
        <v>0.56467886594948813</v>
      </c>
      <c r="E26" s="119">
        <v>2.5</v>
      </c>
      <c r="F26" s="117">
        <v>58</v>
      </c>
      <c r="G26" s="117">
        <v>99</v>
      </c>
      <c r="H26" s="117">
        <v>20</v>
      </c>
      <c r="I26" s="117">
        <v>32</v>
      </c>
      <c r="J26" s="117">
        <v>129</v>
      </c>
      <c r="K26" s="117">
        <v>28</v>
      </c>
      <c r="L26" s="157"/>
    </row>
    <row r="27" spans="1:12">
      <c r="A27" s="156" t="s">
        <v>72</v>
      </c>
      <c r="B27" s="120" t="s">
        <v>604</v>
      </c>
      <c r="C27" s="120" t="s">
        <v>523</v>
      </c>
      <c r="D27" s="158">
        <v>1.5891439351476842</v>
      </c>
      <c r="E27" s="119">
        <v>2.5</v>
      </c>
      <c r="F27" s="117">
        <v>42</v>
      </c>
      <c r="G27" s="117">
        <v>100</v>
      </c>
      <c r="H27" s="117">
        <v>20</v>
      </c>
      <c r="I27" s="117">
        <v>37</v>
      </c>
      <c r="J27" s="117">
        <v>113</v>
      </c>
      <c r="K27" s="117">
        <v>25</v>
      </c>
      <c r="L27" s="157"/>
    </row>
    <row r="28" spans="1:12">
      <c r="A28" s="156" t="s">
        <v>70</v>
      </c>
      <c r="B28" s="120" t="s">
        <v>605</v>
      </c>
      <c r="C28" s="120" t="s">
        <v>606</v>
      </c>
      <c r="D28" s="158">
        <v>0.79850287583493795</v>
      </c>
      <c r="E28" s="119">
        <v>2.5</v>
      </c>
      <c r="F28" s="117">
        <v>50</v>
      </c>
      <c r="G28" s="117">
        <v>150</v>
      </c>
      <c r="H28" s="117">
        <v>20</v>
      </c>
      <c r="I28" s="117">
        <v>50</v>
      </c>
      <c r="J28" s="117">
        <v>150</v>
      </c>
      <c r="K28" s="117">
        <v>20</v>
      </c>
      <c r="L28" s="157"/>
    </row>
    <row r="29" spans="1:12">
      <c r="A29" s="156" t="s">
        <v>72</v>
      </c>
      <c r="B29" s="120" t="s">
        <v>526</v>
      </c>
      <c r="C29" s="120" t="s">
        <v>527</v>
      </c>
      <c r="D29" s="158">
        <v>1.4424452574101383</v>
      </c>
      <c r="E29" s="119">
        <v>2.5</v>
      </c>
      <c r="F29" s="117">
        <v>51</v>
      </c>
      <c r="G29" s="117">
        <v>108</v>
      </c>
      <c r="H29" s="117">
        <v>20</v>
      </c>
      <c r="I29" s="117">
        <v>10</v>
      </c>
      <c r="J29" s="117">
        <v>173</v>
      </c>
      <c r="K29" s="117">
        <v>28</v>
      </c>
      <c r="L29" s="157"/>
    </row>
    <row r="30" spans="1:12">
      <c r="A30" s="156" t="s">
        <v>72</v>
      </c>
      <c r="B30" s="120" t="s">
        <v>530</v>
      </c>
      <c r="C30" s="120" t="s">
        <v>531</v>
      </c>
      <c r="D30" s="158">
        <v>0.57952027219359037</v>
      </c>
      <c r="E30" s="119">
        <v>2.5</v>
      </c>
      <c r="F30" s="117">
        <v>49</v>
      </c>
      <c r="G30" s="117">
        <v>101</v>
      </c>
      <c r="H30" s="117">
        <v>20</v>
      </c>
      <c r="I30" s="117">
        <v>36</v>
      </c>
      <c r="J30" s="117">
        <v>122</v>
      </c>
      <c r="K30" s="117">
        <v>30</v>
      </c>
      <c r="L30" s="157"/>
    </row>
    <row r="31" spans="1:12">
      <c r="A31" s="156" t="s">
        <v>72</v>
      </c>
      <c r="B31" s="120" t="s">
        <v>540</v>
      </c>
      <c r="C31" s="120" t="s">
        <v>541</v>
      </c>
      <c r="D31" s="158">
        <v>0.80473047179889146</v>
      </c>
      <c r="E31" s="119">
        <v>2.5</v>
      </c>
      <c r="F31" s="117">
        <v>56</v>
      </c>
      <c r="G31" s="117">
        <v>106</v>
      </c>
      <c r="H31" s="117">
        <v>20</v>
      </c>
      <c r="I31" s="117">
        <v>35</v>
      </c>
      <c r="J31" s="117">
        <v>123</v>
      </c>
      <c r="K31" s="117">
        <v>25</v>
      </c>
      <c r="L31" s="157"/>
    </row>
    <row r="32" spans="1:12">
      <c r="A32" s="156" t="s">
        <v>70</v>
      </c>
      <c r="B32" s="120" t="s">
        <v>607</v>
      </c>
      <c r="C32" s="120" t="s">
        <v>608</v>
      </c>
      <c r="D32" s="158">
        <v>0.71017858440090054</v>
      </c>
      <c r="E32" s="119">
        <v>2.5</v>
      </c>
      <c r="F32" s="117">
        <v>50</v>
      </c>
      <c r="G32" s="117">
        <v>150</v>
      </c>
      <c r="H32" s="117">
        <v>20</v>
      </c>
      <c r="I32" s="117">
        <v>50</v>
      </c>
      <c r="J32" s="117">
        <v>150</v>
      </c>
      <c r="K32" s="117">
        <v>20</v>
      </c>
      <c r="L32" s="157"/>
    </row>
    <row r="33" spans="1:12">
      <c r="A33" s="156" t="s">
        <v>91</v>
      </c>
      <c r="B33" s="117" t="s">
        <v>609</v>
      </c>
      <c r="C33" s="117" t="s">
        <v>93</v>
      </c>
      <c r="D33" s="154" t="s">
        <v>13</v>
      </c>
      <c r="E33" s="154" t="s">
        <v>13</v>
      </c>
      <c r="F33" s="117">
        <v>47</v>
      </c>
      <c r="G33" s="117">
        <v>94</v>
      </c>
      <c r="H33" s="153" t="s">
        <v>13</v>
      </c>
      <c r="I33" s="153" t="s">
        <v>13</v>
      </c>
      <c r="J33" s="153" t="s">
        <v>13</v>
      </c>
      <c r="K33" s="153" t="s">
        <v>13</v>
      </c>
      <c r="L33" s="157"/>
    </row>
    <row r="34" spans="1:12">
      <c r="A34" s="156" t="s">
        <v>91</v>
      </c>
      <c r="B34" s="117" t="s">
        <v>610</v>
      </c>
      <c r="C34" s="117" t="s">
        <v>95</v>
      </c>
      <c r="D34" s="155" t="s">
        <v>13</v>
      </c>
      <c r="E34" s="154" t="s">
        <v>13</v>
      </c>
      <c r="F34" s="117">
        <v>39</v>
      </c>
      <c r="G34" s="117">
        <v>102</v>
      </c>
      <c r="H34" s="153" t="s">
        <v>13</v>
      </c>
      <c r="I34" s="153" t="s">
        <v>13</v>
      </c>
      <c r="J34" s="153" t="s">
        <v>13</v>
      </c>
      <c r="K34" s="153" t="s">
        <v>13</v>
      </c>
    </row>
    <row r="35" spans="1:12">
      <c r="A35" s="146"/>
      <c r="B35" s="334"/>
      <c r="C35" s="334"/>
      <c r="D35" s="334"/>
      <c r="E35" s="334"/>
      <c r="F35" s="334"/>
      <c r="G35" s="334"/>
      <c r="H35" s="334"/>
      <c r="I35" s="334"/>
      <c r="J35" s="334"/>
      <c r="K35" s="334"/>
    </row>
    <row r="36" spans="1:12">
      <c r="B36" s="114" t="s">
        <v>16</v>
      </c>
      <c r="D36" s="152"/>
      <c r="E36" s="151"/>
    </row>
    <row r="37" spans="1:12">
      <c r="B37" s="114" t="s">
        <v>17</v>
      </c>
      <c r="D37" s="152"/>
      <c r="E37" s="151"/>
    </row>
    <row r="38" spans="1:12">
      <c r="D38" s="152"/>
      <c r="E38" s="151"/>
    </row>
    <row r="39" spans="1:12">
      <c r="A39" s="147"/>
      <c r="D39" s="152"/>
      <c r="E39" s="151"/>
    </row>
    <row r="40" spans="1:12">
      <c r="A40" s="147"/>
      <c r="D40" s="152"/>
      <c r="E40" s="151"/>
    </row>
    <row r="41" spans="1:12">
      <c r="A41" s="147"/>
      <c r="D41" s="152"/>
      <c r="E41" s="151"/>
    </row>
    <row r="42" spans="1:12">
      <c r="D42" s="152"/>
      <c r="E42" s="151"/>
    </row>
    <row r="43" spans="1:12">
      <c r="D43" s="152"/>
      <c r="E43" s="151"/>
    </row>
    <row r="44" spans="1:12">
      <c r="D44" s="152"/>
      <c r="E44" s="151"/>
    </row>
    <row r="45" spans="1:12">
      <c r="D45" s="152"/>
      <c r="E45" s="151"/>
    </row>
    <row r="46" spans="1:12">
      <c r="D46" s="152"/>
      <c r="E46" s="151"/>
    </row>
    <row r="47" spans="1:12">
      <c r="D47" s="152"/>
      <c r="E47" s="151"/>
    </row>
    <row r="48" spans="1:12">
      <c r="D48" s="152"/>
      <c r="E48" s="151"/>
    </row>
    <row r="49" spans="1:5">
      <c r="D49" s="152"/>
      <c r="E49" s="151"/>
    </row>
    <row r="50" spans="1:5">
      <c r="D50" s="152"/>
      <c r="E50" s="151"/>
    </row>
    <row r="51" spans="1:5">
      <c r="D51" s="152"/>
      <c r="E51" s="151"/>
    </row>
    <row r="52" spans="1:5">
      <c r="D52" s="152"/>
      <c r="E52" s="151"/>
    </row>
    <row r="53" spans="1:5">
      <c r="D53" s="152"/>
      <c r="E53" s="151"/>
    </row>
    <row r="61" spans="1:5">
      <c r="A61" s="146"/>
    </row>
    <row r="62" spans="1:5">
      <c r="A62" s="146"/>
    </row>
    <row r="63" spans="1:5">
      <c r="A63" s="147"/>
    </row>
  </sheetData>
  <autoFilter ref="A2:P34" xr:uid="{1E6FB9F7-7423-4467-959A-6140CCC8BDA6}">
    <sortState xmlns:xlrd2="http://schemas.microsoft.com/office/spreadsheetml/2017/richdata2" ref="A3:P86">
      <sortCondition ref="B2:B86"/>
    </sortState>
  </autoFilter>
  <mergeCells count="3">
    <mergeCell ref="F1:H1"/>
    <mergeCell ref="I1:K1"/>
    <mergeCell ref="B35:K35"/>
  </mergeCells>
  <printOptions horizontalCentered="1"/>
  <pageMargins left="0.25" right="0.25" top="1" bottom="1" header="0.25" footer="0.25"/>
  <pageSetup scale="81" orientation="landscape" r:id="rId1"/>
  <headerFooter>
    <oddHeader xml:space="preserve">&amp;L&amp;9Pace Analytical Services, LLC    
1241 Bellevue St., Suite 9 | Green Bay, WI 54302
(Main Line) 920-469-2436
www.pacelabs.com&amp;C&amp;10Detection Limits and Reporting Limits
Analytical |Extraction Method: EPA 8081A/B | EPA3540
Matrix: Tissue
</oddHeader>
    <oddFooter xml:space="preserve">&amp;C&amp;10&amp;P of &amp;N&amp;R&amp;10&amp;KC00000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27E7D-9416-4201-A4E9-111A77A88678}">
  <dimension ref="A1:L30"/>
  <sheetViews>
    <sheetView view="pageLayout" topLeftCell="A4" zoomScaleNormal="100" workbookViewId="0"/>
  </sheetViews>
  <sheetFormatPr defaultRowHeight="12.75"/>
  <cols>
    <col min="1" max="1" width="15.42578125" style="164" customWidth="1"/>
    <col min="2" max="2" width="14.140625" style="164" customWidth="1"/>
    <col min="3" max="3" width="10.5703125" style="164" customWidth="1"/>
    <col min="4" max="4" width="16.7109375" style="164" customWidth="1"/>
    <col min="5" max="5" width="9.85546875" style="164" customWidth="1"/>
    <col min="6" max="6" width="16.85546875" style="164" customWidth="1"/>
    <col min="7" max="8" width="8.7109375" style="164" customWidth="1"/>
    <col min="9" max="9" width="7.85546875" style="164" customWidth="1"/>
    <col min="10" max="10" width="7.5703125" style="164" customWidth="1"/>
    <col min="11" max="11" width="7.28515625" style="164" customWidth="1"/>
    <col min="12" max="12" width="7.5703125" style="164" customWidth="1"/>
    <col min="13" max="13" width="8.42578125" style="164" customWidth="1"/>
    <col min="14" max="16384" width="9.140625" style="164"/>
  </cols>
  <sheetData>
    <row r="1" spans="1:12" ht="15">
      <c r="A1" s="176"/>
      <c r="B1" s="176"/>
      <c r="C1" s="175"/>
      <c r="D1" s="175"/>
      <c r="E1" s="175"/>
      <c r="F1" s="175"/>
      <c r="G1" s="335" t="s">
        <v>611</v>
      </c>
      <c r="H1" s="335"/>
      <c r="I1" s="335"/>
      <c r="J1" s="335" t="s">
        <v>612</v>
      </c>
      <c r="K1" s="335"/>
      <c r="L1" s="335"/>
    </row>
    <row r="2" spans="1:12" ht="38.25">
      <c r="A2" s="172" t="s">
        <v>4</v>
      </c>
      <c r="B2" s="174" t="s">
        <v>5</v>
      </c>
      <c r="C2" s="173" t="s">
        <v>613</v>
      </c>
      <c r="D2" s="173" t="s">
        <v>614</v>
      </c>
      <c r="E2" s="174" t="s">
        <v>615</v>
      </c>
      <c r="F2" s="173" t="s">
        <v>616</v>
      </c>
      <c r="G2" s="172" t="s">
        <v>8</v>
      </c>
      <c r="H2" s="172" t="s">
        <v>9</v>
      </c>
      <c r="I2" s="171" t="s">
        <v>10</v>
      </c>
      <c r="J2" s="171" t="s">
        <v>8</v>
      </c>
      <c r="K2" s="171" t="s">
        <v>9</v>
      </c>
      <c r="L2" s="171" t="s">
        <v>10</v>
      </c>
    </row>
    <row r="3" spans="1:12">
      <c r="A3" s="170" t="s">
        <v>617</v>
      </c>
      <c r="B3" s="170" t="s">
        <v>618</v>
      </c>
      <c r="C3" s="169">
        <v>11.818</v>
      </c>
      <c r="D3" s="167">
        <f t="shared" ref="D3:D25" si="0">C3*6.667</f>
        <v>78.790605999999997</v>
      </c>
      <c r="E3" s="168">
        <v>39.39</v>
      </c>
      <c r="F3" s="167">
        <f t="shared" ref="F3:F25" si="1">E3*6.667</f>
        <v>262.61313000000001</v>
      </c>
      <c r="G3" s="165">
        <v>80</v>
      </c>
      <c r="H3" s="165">
        <v>120</v>
      </c>
      <c r="I3" s="165">
        <v>20</v>
      </c>
      <c r="J3" s="166">
        <v>75</v>
      </c>
      <c r="K3" s="166">
        <v>125</v>
      </c>
      <c r="L3" s="165">
        <v>20</v>
      </c>
    </row>
    <row r="4" spans="1:12">
      <c r="A4" s="170" t="s">
        <v>619</v>
      </c>
      <c r="B4" s="170" t="s">
        <v>620</v>
      </c>
      <c r="C4" s="169">
        <v>2.469E-2</v>
      </c>
      <c r="D4" s="167">
        <f t="shared" si="0"/>
        <v>0.16460822999999999</v>
      </c>
      <c r="E4" s="168">
        <v>0.1</v>
      </c>
      <c r="F4" s="167">
        <f t="shared" si="1"/>
        <v>0.66670000000000007</v>
      </c>
      <c r="G4" s="165">
        <v>80</v>
      </c>
      <c r="H4" s="165">
        <v>120</v>
      </c>
      <c r="I4" s="165">
        <v>20</v>
      </c>
      <c r="J4" s="166">
        <v>75</v>
      </c>
      <c r="K4" s="166">
        <v>125</v>
      </c>
      <c r="L4" s="165">
        <v>20</v>
      </c>
    </row>
    <row r="5" spans="1:12">
      <c r="A5" s="170" t="s">
        <v>621</v>
      </c>
      <c r="B5" s="170" t="s">
        <v>622</v>
      </c>
      <c r="C5" s="169">
        <v>3.9570000000000001E-2</v>
      </c>
      <c r="D5" s="167">
        <f t="shared" si="0"/>
        <v>0.26381318999999998</v>
      </c>
      <c r="E5" s="168">
        <v>0.13188</v>
      </c>
      <c r="F5" s="167">
        <f t="shared" si="1"/>
        <v>0.87924395999999994</v>
      </c>
      <c r="G5" s="165">
        <v>80</v>
      </c>
      <c r="H5" s="165">
        <v>120</v>
      </c>
      <c r="I5" s="165">
        <v>20</v>
      </c>
      <c r="J5" s="166">
        <v>75</v>
      </c>
      <c r="K5" s="166">
        <v>125</v>
      </c>
      <c r="L5" s="165">
        <v>20</v>
      </c>
    </row>
    <row r="6" spans="1:12">
      <c r="A6" s="170" t="s">
        <v>623</v>
      </c>
      <c r="B6" s="170" t="s">
        <v>624</v>
      </c>
      <c r="C6" s="169">
        <v>3.4299999999999997E-2</v>
      </c>
      <c r="D6" s="167">
        <f t="shared" si="0"/>
        <v>0.22867809999999997</v>
      </c>
      <c r="E6" s="168">
        <v>0.1143</v>
      </c>
      <c r="F6" s="167">
        <f t="shared" si="1"/>
        <v>0.76203809999999994</v>
      </c>
      <c r="G6" s="165">
        <v>80</v>
      </c>
      <c r="H6" s="165">
        <v>120</v>
      </c>
      <c r="I6" s="165">
        <v>20</v>
      </c>
      <c r="J6" s="166">
        <v>75</v>
      </c>
      <c r="K6" s="166">
        <v>125</v>
      </c>
      <c r="L6" s="165">
        <v>20</v>
      </c>
    </row>
    <row r="7" spans="1:12">
      <c r="A7" s="170" t="s">
        <v>625</v>
      </c>
      <c r="B7" s="170" t="s">
        <v>626</v>
      </c>
      <c r="C7" s="169">
        <v>2.07E-2</v>
      </c>
      <c r="D7" s="167">
        <f t="shared" si="0"/>
        <v>0.13800689999999999</v>
      </c>
      <c r="E7" s="168">
        <v>0.1</v>
      </c>
      <c r="F7" s="167">
        <f t="shared" si="1"/>
        <v>0.66670000000000007</v>
      </c>
      <c r="G7" s="165">
        <v>80</v>
      </c>
      <c r="H7" s="165">
        <v>120</v>
      </c>
      <c r="I7" s="165">
        <v>20</v>
      </c>
      <c r="J7" s="166">
        <v>75</v>
      </c>
      <c r="K7" s="166">
        <v>125</v>
      </c>
      <c r="L7" s="165">
        <v>20</v>
      </c>
    </row>
    <row r="8" spans="1:12">
      <c r="A8" s="170" t="s">
        <v>627</v>
      </c>
      <c r="B8" s="170" t="s">
        <v>628</v>
      </c>
      <c r="C8" s="169">
        <v>1.4599999999999998E-2</v>
      </c>
      <c r="D8" s="167">
        <f t="shared" si="0"/>
        <v>9.7338199999999986E-2</v>
      </c>
      <c r="E8" s="168">
        <v>0.1</v>
      </c>
      <c r="F8" s="167">
        <f t="shared" si="1"/>
        <v>0.66670000000000007</v>
      </c>
      <c r="G8" s="165">
        <v>80</v>
      </c>
      <c r="H8" s="165">
        <v>120</v>
      </c>
      <c r="I8" s="165">
        <v>20</v>
      </c>
      <c r="J8" s="166">
        <v>75</v>
      </c>
      <c r="K8" s="166">
        <v>125</v>
      </c>
      <c r="L8" s="165">
        <v>20</v>
      </c>
    </row>
    <row r="9" spans="1:12">
      <c r="A9" s="170" t="s">
        <v>629</v>
      </c>
      <c r="B9" s="170" t="s">
        <v>630</v>
      </c>
      <c r="C9" s="169">
        <v>27.827999999999996</v>
      </c>
      <c r="D9" s="167">
        <f t="shared" si="0"/>
        <v>185.52927599999995</v>
      </c>
      <c r="E9" s="168">
        <v>93</v>
      </c>
      <c r="F9" s="167">
        <f t="shared" si="1"/>
        <v>620.03099999999995</v>
      </c>
      <c r="G9" s="165">
        <v>80</v>
      </c>
      <c r="H9" s="165">
        <v>120</v>
      </c>
      <c r="I9" s="165">
        <v>20</v>
      </c>
      <c r="J9" s="166">
        <v>75</v>
      </c>
      <c r="K9" s="166">
        <v>125</v>
      </c>
      <c r="L9" s="165">
        <v>20</v>
      </c>
    </row>
    <row r="10" spans="1:12">
      <c r="A10" s="170" t="s">
        <v>631</v>
      </c>
      <c r="B10" s="170" t="s">
        <v>632</v>
      </c>
      <c r="C10" s="169">
        <v>9.1201464959068487E-2</v>
      </c>
      <c r="D10" s="167">
        <f t="shared" si="0"/>
        <v>0.6080401668821096</v>
      </c>
      <c r="E10" s="168">
        <v>0.30400488319689495</v>
      </c>
      <c r="F10" s="167">
        <f t="shared" si="1"/>
        <v>2.0268005562736984</v>
      </c>
      <c r="G10" s="165">
        <v>80</v>
      </c>
      <c r="H10" s="165">
        <v>120</v>
      </c>
      <c r="I10" s="165">
        <v>20</v>
      </c>
      <c r="J10" s="166">
        <v>75</v>
      </c>
      <c r="K10" s="166">
        <v>125</v>
      </c>
      <c r="L10" s="165">
        <v>20</v>
      </c>
    </row>
    <row r="11" spans="1:12">
      <c r="A11" s="284" t="s">
        <v>633</v>
      </c>
      <c r="B11" s="170" t="s">
        <v>634</v>
      </c>
      <c r="C11" s="169">
        <v>2.7300000000000001E-2</v>
      </c>
      <c r="D11" s="167">
        <f t="shared" si="0"/>
        <v>0.18200910000000001</v>
      </c>
      <c r="E11" s="168">
        <v>0.1</v>
      </c>
      <c r="F11" s="167">
        <f t="shared" si="1"/>
        <v>0.66670000000000007</v>
      </c>
      <c r="G11" s="165">
        <v>80</v>
      </c>
      <c r="H11" s="165">
        <v>120</v>
      </c>
      <c r="I11" s="165">
        <v>20</v>
      </c>
      <c r="J11" s="166">
        <v>75</v>
      </c>
      <c r="K11" s="166">
        <v>125</v>
      </c>
      <c r="L11" s="165">
        <v>20</v>
      </c>
    </row>
    <row r="12" spans="1:12">
      <c r="A12" s="284" t="s">
        <v>635</v>
      </c>
      <c r="B12" s="170" t="s">
        <v>636</v>
      </c>
      <c r="C12" s="169">
        <v>5.8899999999999994E-2</v>
      </c>
      <c r="D12" s="167">
        <f t="shared" si="0"/>
        <v>0.39268629999999993</v>
      </c>
      <c r="E12" s="168">
        <v>0.19639999999999999</v>
      </c>
      <c r="F12" s="167">
        <f t="shared" si="1"/>
        <v>1.3093987999999999</v>
      </c>
      <c r="G12" s="165">
        <v>80</v>
      </c>
      <c r="H12" s="165">
        <v>120</v>
      </c>
      <c r="I12" s="165">
        <v>20</v>
      </c>
      <c r="J12" s="166">
        <v>75</v>
      </c>
      <c r="K12" s="166">
        <v>125</v>
      </c>
      <c r="L12" s="165">
        <v>20</v>
      </c>
    </row>
    <row r="13" spans="1:12">
      <c r="A13" s="284" t="s">
        <v>637</v>
      </c>
      <c r="B13" s="170" t="s">
        <v>638</v>
      </c>
      <c r="C13" s="169">
        <v>7.3</v>
      </c>
      <c r="D13" s="167">
        <f t="shared" si="0"/>
        <v>48.6691</v>
      </c>
      <c r="E13" s="168">
        <v>25</v>
      </c>
      <c r="F13" s="167">
        <f t="shared" si="1"/>
        <v>166.67499999999998</v>
      </c>
      <c r="G13" s="165">
        <v>80</v>
      </c>
      <c r="H13" s="165">
        <v>120</v>
      </c>
      <c r="I13" s="165">
        <v>20</v>
      </c>
      <c r="J13" s="166">
        <v>75</v>
      </c>
      <c r="K13" s="166">
        <v>125</v>
      </c>
      <c r="L13" s="165">
        <v>20</v>
      </c>
    </row>
    <row r="14" spans="1:12">
      <c r="A14" s="284" t="s">
        <v>639</v>
      </c>
      <c r="B14" s="170" t="s">
        <v>640</v>
      </c>
      <c r="C14" s="169">
        <v>2.7199999999999995E-2</v>
      </c>
      <c r="D14" s="167">
        <f t="shared" si="0"/>
        <v>0.18134239999999996</v>
      </c>
      <c r="E14" s="168">
        <v>0.1</v>
      </c>
      <c r="F14" s="167">
        <f t="shared" si="1"/>
        <v>0.66670000000000007</v>
      </c>
      <c r="G14" s="165">
        <v>80</v>
      </c>
      <c r="H14" s="165">
        <v>120</v>
      </c>
      <c r="I14" s="165">
        <v>20</v>
      </c>
      <c r="J14" s="166">
        <v>75</v>
      </c>
      <c r="K14" s="166">
        <v>125</v>
      </c>
      <c r="L14" s="165">
        <v>20</v>
      </c>
    </row>
    <row r="15" spans="1:12">
      <c r="A15" s="284" t="s">
        <v>641</v>
      </c>
      <c r="B15" s="170" t="s">
        <v>642</v>
      </c>
      <c r="C15" s="169">
        <v>6.9</v>
      </c>
      <c r="D15" s="167">
        <f t="shared" si="0"/>
        <v>46.002299999999998</v>
      </c>
      <c r="E15" s="168">
        <v>25</v>
      </c>
      <c r="F15" s="167">
        <f t="shared" si="1"/>
        <v>166.67499999999998</v>
      </c>
      <c r="G15" s="165">
        <v>80</v>
      </c>
      <c r="H15" s="165">
        <v>120</v>
      </c>
      <c r="I15" s="165">
        <v>20</v>
      </c>
      <c r="J15" s="166">
        <v>75</v>
      </c>
      <c r="K15" s="166">
        <v>125</v>
      </c>
      <c r="L15" s="165">
        <v>20</v>
      </c>
    </row>
    <row r="16" spans="1:12">
      <c r="A16" s="284" t="s">
        <v>643</v>
      </c>
      <c r="B16" s="170" t="s">
        <v>644</v>
      </c>
      <c r="C16" s="169">
        <v>8.2599999999999993E-2</v>
      </c>
      <c r="D16" s="167">
        <f t="shared" si="0"/>
        <v>0.55069419999999991</v>
      </c>
      <c r="E16" s="168">
        <v>0.27533333333333332</v>
      </c>
      <c r="F16" s="167">
        <f t="shared" si="1"/>
        <v>1.8356473333333332</v>
      </c>
      <c r="G16" s="165">
        <v>80</v>
      </c>
      <c r="H16" s="165">
        <v>120</v>
      </c>
      <c r="I16" s="165">
        <v>20</v>
      </c>
      <c r="J16" s="166">
        <v>75</v>
      </c>
      <c r="K16" s="166">
        <v>125</v>
      </c>
      <c r="L16" s="165">
        <v>20</v>
      </c>
    </row>
    <row r="17" spans="1:12">
      <c r="A17" s="284" t="s">
        <v>645</v>
      </c>
      <c r="B17" s="170" t="s">
        <v>646</v>
      </c>
      <c r="C17" s="169">
        <v>8.3000000000000001E-3</v>
      </c>
      <c r="D17" s="167">
        <f t="shared" si="0"/>
        <v>5.5336099999999999E-2</v>
      </c>
      <c r="E17" s="168">
        <v>2.75E-2</v>
      </c>
      <c r="F17" s="167">
        <f t="shared" si="1"/>
        <v>0.18334249999999999</v>
      </c>
      <c r="G17" s="165">
        <v>80</v>
      </c>
      <c r="H17" s="165">
        <v>120</v>
      </c>
      <c r="I17" s="165">
        <v>20</v>
      </c>
      <c r="J17" s="166">
        <v>75</v>
      </c>
      <c r="K17" s="166">
        <v>125</v>
      </c>
      <c r="L17" s="165">
        <v>20</v>
      </c>
    </row>
    <row r="18" spans="1:12">
      <c r="A18" s="284" t="s">
        <v>647</v>
      </c>
      <c r="B18" s="170" t="s">
        <v>648</v>
      </c>
      <c r="C18" s="169">
        <v>3.9489999999999997E-2</v>
      </c>
      <c r="D18" s="167">
        <f t="shared" si="0"/>
        <v>0.26327982999999999</v>
      </c>
      <c r="E18" s="168">
        <v>0.13159999999999999</v>
      </c>
      <c r="F18" s="167">
        <f t="shared" si="1"/>
        <v>0.87737719999999997</v>
      </c>
      <c r="G18" s="165">
        <v>80</v>
      </c>
      <c r="H18" s="165">
        <v>120</v>
      </c>
      <c r="I18" s="165">
        <v>20</v>
      </c>
      <c r="J18" s="166">
        <v>75</v>
      </c>
      <c r="K18" s="166">
        <v>125</v>
      </c>
      <c r="L18" s="165">
        <v>20</v>
      </c>
    </row>
    <row r="19" spans="1:12">
      <c r="A19" s="284" t="s">
        <v>649</v>
      </c>
      <c r="B19" s="170" t="s">
        <v>650</v>
      </c>
      <c r="C19" s="169">
        <v>46.543999999999997</v>
      </c>
      <c r="D19" s="167">
        <f t="shared" si="0"/>
        <v>310.30884799999995</v>
      </c>
      <c r="E19" s="168">
        <v>155</v>
      </c>
      <c r="F19" s="167">
        <f t="shared" si="1"/>
        <v>1033.385</v>
      </c>
      <c r="G19" s="165">
        <v>80</v>
      </c>
      <c r="H19" s="165">
        <v>120</v>
      </c>
      <c r="I19" s="165">
        <v>20</v>
      </c>
      <c r="J19" s="166">
        <v>75</v>
      </c>
      <c r="K19" s="166">
        <v>125</v>
      </c>
      <c r="L19" s="165">
        <v>20</v>
      </c>
    </row>
    <row r="20" spans="1:12">
      <c r="A20" s="284" t="s">
        <v>651</v>
      </c>
      <c r="B20" s="170" t="s">
        <v>652</v>
      </c>
      <c r="C20" s="169">
        <v>2.7279999999999999E-2</v>
      </c>
      <c r="D20" s="167">
        <f t="shared" si="0"/>
        <v>0.18187576</v>
      </c>
      <c r="E20" s="168">
        <v>0.1</v>
      </c>
      <c r="F20" s="167">
        <f t="shared" si="1"/>
        <v>0.66670000000000007</v>
      </c>
      <c r="G20" s="165">
        <v>80</v>
      </c>
      <c r="H20" s="165">
        <v>120</v>
      </c>
      <c r="I20" s="165">
        <v>20</v>
      </c>
      <c r="J20" s="166">
        <v>75</v>
      </c>
      <c r="K20" s="166">
        <v>125</v>
      </c>
      <c r="L20" s="165">
        <v>20</v>
      </c>
    </row>
    <row r="21" spans="1:12">
      <c r="A21" s="284" t="s">
        <v>653</v>
      </c>
      <c r="B21" s="170" t="s">
        <v>654</v>
      </c>
      <c r="C21" s="169">
        <v>1.4300000000000002E-2</v>
      </c>
      <c r="D21" s="167">
        <f t="shared" si="0"/>
        <v>9.5338100000000009E-2</v>
      </c>
      <c r="E21" s="168">
        <v>0.05</v>
      </c>
      <c r="F21" s="167">
        <f t="shared" si="1"/>
        <v>0.33335000000000004</v>
      </c>
      <c r="G21" s="165">
        <v>80</v>
      </c>
      <c r="H21" s="165">
        <v>120</v>
      </c>
      <c r="I21" s="165">
        <v>20</v>
      </c>
      <c r="J21" s="166">
        <v>75</v>
      </c>
      <c r="K21" s="166">
        <v>125</v>
      </c>
      <c r="L21" s="165">
        <v>20</v>
      </c>
    </row>
    <row r="22" spans="1:12">
      <c r="A22" s="284" t="s">
        <v>655</v>
      </c>
      <c r="B22" s="170" t="s">
        <v>656</v>
      </c>
      <c r="C22" s="169">
        <v>6.3</v>
      </c>
      <c r="D22" s="167">
        <f t="shared" si="0"/>
        <v>42.002099999999999</v>
      </c>
      <c r="E22" s="168">
        <v>25</v>
      </c>
      <c r="F22" s="167">
        <f t="shared" si="1"/>
        <v>166.67499999999998</v>
      </c>
      <c r="G22" s="165">
        <v>80</v>
      </c>
      <c r="H22" s="165">
        <v>120</v>
      </c>
      <c r="I22" s="165">
        <v>20</v>
      </c>
      <c r="J22" s="166">
        <v>75</v>
      </c>
      <c r="K22" s="166">
        <v>125</v>
      </c>
      <c r="L22" s="165">
        <v>20</v>
      </c>
    </row>
    <row r="23" spans="1:12">
      <c r="A23" s="284" t="s">
        <v>657</v>
      </c>
      <c r="B23" s="170" t="s">
        <v>658</v>
      </c>
      <c r="C23" s="169">
        <v>1.7069999999999998E-2</v>
      </c>
      <c r="D23" s="167">
        <f t="shared" si="0"/>
        <v>0.11380568999999999</v>
      </c>
      <c r="E23" s="168">
        <v>0.1</v>
      </c>
      <c r="F23" s="167">
        <f t="shared" si="1"/>
        <v>0.66670000000000007</v>
      </c>
      <c r="G23" s="165">
        <v>80</v>
      </c>
      <c r="H23" s="165">
        <v>120</v>
      </c>
      <c r="I23" s="165">
        <v>20</v>
      </c>
      <c r="J23" s="166">
        <v>75</v>
      </c>
      <c r="K23" s="166">
        <v>125</v>
      </c>
      <c r="L23" s="165">
        <v>20</v>
      </c>
    </row>
    <row r="24" spans="1:12">
      <c r="A24" s="284" t="s">
        <v>659</v>
      </c>
      <c r="B24" s="170" t="s">
        <v>660</v>
      </c>
      <c r="C24" s="169">
        <v>3.8199999999999998E-2</v>
      </c>
      <c r="D24" s="167">
        <f t="shared" si="0"/>
        <v>0.2546794</v>
      </c>
      <c r="E24" s="168">
        <v>0.127</v>
      </c>
      <c r="F24" s="167">
        <f t="shared" si="1"/>
        <v>0.84670899999999993</v>
      </c>
      <c r="G24" s="165">
        <v>80</v>
      </c>
      <c r="H24" s="165">
        <v>120</v>
      </c>
      <c r="I24" s="165">
        <v>20</v>
      </c>
      <c r="J24" s="166">
        <v>75</v>
      </c>
      <c r="K24" s="166">
        <v>125</v>
      </c>
      <c r="L24" s="165">
        <v>20</v>
      </c>
    </row>
    <row r="25" spans="1:12">
      <c r="A25" s="170" t="s">
        <v>661</v>
      </c>
      <c r="B25" s="170" t="s">
        <v>662</v>
      </c>
      <c r="C25" s="169">
        <v>1.046</v>
      </c>
      <c r="D25" s="167">
        <f t="shared" si="0"/>
        <v>6.9736820000000002</v>
      </c>
      <c r="E25" s="168">
        <v>3.4866000000000001</v>
      </c>
      <c r="F25" s="167">
        <f t="shared" si="1"/>
        <v>23.245162199999999</v>
      </c>
      <c r="G25" s="165">
        <v>80</v>
      </c>
      <c r="H25" s="165">
        <v>120</v>
      </c>
      <c r="I25" s="165">
        <v>20</v>
      </c>
      <c r="J25" s="166">
        <v>75</v>
      </c>
      <c r="K25" s="166">
        <v>125</v>
      </c>
      <c r="L25" s="165">
        <v>20</v>
      </c>
    </row>
    <row r="26" spans="1:12">
      <c r="A26" s="336"/>
      <c r="B26" s="336"/>
      <c r="C26" s="336"/>
      <c r="D26" s="336"/>
      <c r="E26" s="336"/>
      <c r="F26" s="336"/>
      <c r="G26" s="336"/>
      <c r="H26" s="336"/>
      <c r="I26" s="336"/>
      <c r="J26" s="336"/>
      <c r="K26" s="336"/>
      <c r="L26" s="336"/>
    </row>
    <row r="27" spans="1:12">
      <c r="A27" s="114" t="s">
        <v>26</v>
      </c>
    </row>
    <row r="28" spans="1:12">
      <c r="A28" s="114" t="s">
        <v>27</v>
      </c>
    </row>
    <row r="29" spans="1:12">
      <c r="A29" s="114" t="s">
        <v>663</v>
      </c>
    </row>
    <row r="30" spans="1:12">
      <c r="A30" s="114" t="s">
        <v>664</v>
      </c>
    </row>
  </sheetData>
  <autoFilter ref="A2:M2" xr:uid="{06F7F4DD-720A-4BC9-A1AF-78789140611B}"/>
  <mergeCells count="3">
    <mergeCell ref="G1:I1"/>
    <mergeCell ref="J1:L1"/>
    <mergeCell ref="A26:L26"/>
  </mergeCells>
  <printOptions horizontalCentered="1"/>
  <pageMargins left="0.25" right="0.25" top="1" bottom="0.6" header="0.25" footer="0.25"/>
  <pageSetup orientation="landscape" verticalDpi="300" r:id="rId1"/>
  <headerFooter>
    <oddHeader>&amp;L&amp;9Pace Analytical Services, LLC    
1241 Bellevue St., Suite 9 | Green Bay, WI 54302
(Main Line) 920-469-2436
www.pacelabs.com&amp;C&amp;9Detection Limits and Reporting Limits
Analytical | Digestion Method: SW846 6020/A | SW846 3050B
Matrix: Solid</oddHeader>
    <oddFooter xml:space="preserve">&amp;C&amp;10&amp;P of &amp;N&amp;R&amp;9&amp;KC00000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E1C50-5124-4397-8F9F-0B8F9864A5B2}">
  <dimension ref="A1:J29"/>
  <sheetViews>
    <sheetView view="pageLayout" zoomScaleNormal="100" workbookViewId="0"/>
  </sheetViews>
  <sheetFormatPr defaultRowHeight="12.75"/>
  <cols>
    <col min="1" max="1" width="18.5703125" style="109" customWidth="1"/>
    <col min="2" max="2" width="17.85546875" style="109" customWidth="1"/>
    <col min="3" max="3" width="18.5703125" style="109" bestFit="1" customWidth="1"/>
    <col min="4" max="4" width="18.140625" style="109" bestFit="1" customWidth="1"/>
    <col min="5" max="5" width="11.140625" style="109" customWidth="1"/>
    <col min="6" max="6" width="9.7109375" style="109" customWidth="1"/>
    <col min="7" max="7" width="8.85546875" style="109" customWidth="1"/>
    <col min="8" max="8" width="10.5703125" style="109" customWidth="1"/>
    <col min="9" max="9" width="11" style="109" customWidth="1"/>
    <col min="10" max="10" width="8.7109375" style="109" customWidth="1"/>
    <col min="11" max="11" width="8.28515625" style="109" customWidth="1"/>
    <col min="12" max="16384" width="9.140625" style="109"/>
  </cols>
  <sheetData>
    <row r="1" spans="1:10" ht="15">
      <c r="A1" s="176"/>
      <c r="B1" s="176"/>
      <c r="C1" s="175"/>
      <c r="D1" s="175"/>
      <c r="E1" s="335" t="s">
        <v>665</v>
      </c>
      <c r="F1" s="335"/>
      <c r="G1" s="335"/>
      <c r="H1" s="335" t="s">
        <v>666</v>
      </c>
      <c r="I1" s="335"/>
      <c r="J1" s="335"/>
    </row>
    <row r="2" spans="1:10" ht="15">
      <c r="A2" s="172" t="s">
        <v>4</v>
      </c>
      <c r="B2" s="172" t="s">
        <v>5</v>
      </c>
      <c r="C2" s="178" t="s">
        <v>667</v>
      </c>
      <c r="D2" s="172" t="s">
        <v>668</v>
      </c>
      <c r="E2" s="172" t="s">
        <v>8</v>
      </c>
      <c r="F2" s="172" t="s">
        <v>9</v>
      </c>
      <c r="G2" s="171" t="s">
        <v>10</v>
      </c>
      <c r="H2" s="171" t="s">
        <v>8</v>
      </c>
      <c r="I2" s="171" t="s">
        <v>9</v>
      </c>
      <c r="J2" s="171" t="s">
        <v>10</v>
      </c>
    </row>
    <row r="3" spans="1:10">
      <c r="A3" s="120" t="s">
        <v>617</v>
      </c>
      <c r="B3" s="120" t="s">
        <v>618</v>
      </c>
      <c r="C3" s="177">
        <v>5.7439</v>
      </c>
      <c r="D3" s="119">
        <v>25</v>
      </c>
      <c r="E3" s="117">
        <v>80</v>
      </c>
      <c r="F3" s="117">
        <v>120</v>
      </c>
      <c r="G3" s="117">
        <v>20</v>
      </c>
      <c r="H3" s="166">
        <v>75</v>
      </c>
      <c r="I3" s="166">
        <v>125</v>
      </c>
      <c r="J3" s="117">
        <v>20</v>
      </c>
    </row>
    <row r="4" spans="1:10">
      <c r="A4" s="285" t="s">
        <v>619</v>
      </c>
      <c r="B4" s="120" t="s">
        <v>620</v>
      </c>
      <c r="C4" s="177">
        <v>2.1000000000000001E-2</v>
      </c>
      <c r="D4" s="119">
        <v>0.1</v>
      </c>
      <c r="E4" s="117">
        <v>80</v>
      </c>
      <c r="F4" s="117">
        <v>120</v>
      </c>
      <c r="G4" s="117">
        <v>20</v>
      </c>
      <c r="H4" s="166">
        <v>75</v>
      </c>
      <c r="I4" s="166">
        <v>125</v>
      </c>
      <c r="J4" s="117">
        <v>20</v>
      </c>
    </row>
    <row r="5" spans="1:10">
      <c r="A5" s="285" t="s">
        <v>621</v>
      </c>
      <c r="B5" s="120" t="s">
        <v>622</v>
      </c>
      <c r="C5" s="177">
        <v>3.0200000000000001E-2</v>
      </c>
      <c r="D5" s="119">
        <v>0.10055</v>
      </c>
      <c r="E5" s="117">
        <v>80</v>
      </c>
      <c r="F5" s="117">
        <v>120</v>
      </c>
      <c r="G5" s="117">
        <v>20</v>
      </c>
      <c r="H5" s="166">
        <v>75</v>
      </c>
      <c r="I5" s="166">
        <v>125</v>
      </c>
      <c r="J5" s="117">
        <v>20</v>
      </c>
    </row>
    <row r="6" spans="1:10">
      <c r="A6" s="285" t="s">
        <v>623</v>
      </c>
      <c r="B6" s="120" t="s">
        <v>624</v>
      </c>
      <c r="C6" s="177">
        <v>3.0593573776728777E-2</v>
      </c>
      <c r="D6" s="119">
        <v>0.10197857925576259</v>
      </c>
      <c r="E6" s="117">
        <v>80</v>
      </c>
      <c r="F6" s="117">
        <v>120</v>
      </c>
      <c r="G6" s="117">
        <v>20</v>
      </c>
      <c r="H6" s="166">
        <v>75</v>
      </c>
      <c r="I6" s="166">
        <v>125</v>
      </c>
      <c r="J6" s="117">
        <v>20</v>
      </c>
    </row>
    <row r="7" spans="1:10">
      <c r="A7" s="285" t="s">
        <v>625</v>
      </c>
      <c r="B7" s="120" t="s">
        <v>626</v>
      </c>
      <c r="C7" s="177">
        <v>3.3099999999999997E-2</v>
      </c>
      <c r="D7" s="119">
        <v>0.11032</v>
      </c>
      <c r="E7" s="117">
        <v>80</v>
      </c>
      <c r="F7" s="117">
        <v>120</v>
      </c>
      <c r="G7" s="117">
        <v>20</v>
      </c>
      <c r="H7" s="166">
        <v>75</v>
      </c>
      <c r="I7" s="166">
        <v>125</v>
      </c>
      <c r="J7" s="117">
        <v>20</v>
      </c>
    </row>
    <row r="8" spans="1:10">
      <c r="A8" s="285" t="s">
        <v>627</v>
      </c>
      <c r="B8" s="120" t="s">
        <v>628</v>
      </c>
      <c r="C8" s="177">
        <v>1.4095811993669239E-2</v>
      </c>
      <c r="D8" s="119">
        <v>0.1</v>
      </c>
      <c r="E8" s="117">
        <v>80</v>
      </c>
      <c r="F8" s="117">
        <v>120</v>
      </c>
      <c r="G8" s="117">
        <v>20</v>
      </c>
      <c r="H8" s="166">
        <v>75</v>
      </c>
      <c r="I8" s="166">
        <v>125</v>
      </c>
      <c r="J8" s="117">
        <v>20</v>
      </c>
    </row>
    <row r="9" spans="1:10">
      <c r="A9" s="285" t="s">
        <v>629</v>
      </c>
      <c r="B9" s="120" t="s">
        <v>630</v>
      </c>
      <c r="C9" s="177">
        <v>25.399000000000001</v>
      </c>
      <c r="D9" s="119">
        <v>84.663200000000003</v>
      </c>
      <c r="E9" s="117">
        <v>80</v>
      </c>
      <c r="F9" s="117">
        <v>120</v>
      </c>
      <c r="G9" s="117">
        <v>20</v>
      </c>
      <c r="H9" s="166">
        <v>75</v>
      </c>
      <c r="I9" s="166">
        <v>125</v>
      </c>
      <c r="J9" s="117">
        <v>20</v>
      </c>
    </row>
    <row r="10" spans="1:10">
      <c r="A10" s="285" t="s">
        <v>631</v>
      </c>
      <c r="B10" s="120" t="s">
        <v>632</v>
      </c>
      <c r="C10" s="177">
        <v>8.8499999999999995E-2</v>
      </c>
      <c r="D10" s="119">
        <v>0.2949</v>
      </c>
      <c r="E10" s="117">
        <v>80</v>
      </c>
      <c r="F10" s="117">
        <v>120</v>
      </c>
      <c r="G10" s="117">
        <v>20</v>
      </c>
      <c r="H10" s="166">
        <v>75</v>
      </c>
      <c r="I10" s="166">
        <v>125</v>
      </c>
      <c r="J10" s="117">
        <v>20</v>
      </c>
    </row>
    <row r="11" spans="1:10">
      <c r="A11" s="285" t="s">
        <v>633</v>
      </c>
      <c r="B11" s="120" t="s">
        <v>634</v>
      </c>
      <c r="C11" s="177">
        <v>1.9E-2</v>
      </c>
      <c r="D11" s="119">
        <v>0.1</v>
      </c>
      <c r="E11" s="117">
        <v>80</v>
      </c>
      <c r="F11" s="117">
        <v>120</v>
      </c>
      <c r="G11" s="117">
        <v>20</v>
      </c>
      <c r="H11" s="166">
        <v>75</v>
      </c>
      <c r="I11" s="166">
        <v>125</v>
      </c>
      <c r="J11" s="117">
        <v>20</v>
      </c>
    </row>
    <row r="12" spans="1:10">
      <c r="A12" s="285" t="s">
        <v>635</v>
      </c>
      <c r="B12" s="120" t="s">
        <v>636</v>
      </c>
      <c r="C12" s="177">
        <v>0.28446180033785018</v>
      </c>
      <c r="D12" s="119">
        <v>0.94820600112616715</v>
      </c>
      <c r="E12" s="117">
        <v>80</v>
      </c>
      <c r="F12" s="117">
        <v>120</v>
      </c>
      <c r="G12" s="117">
        <v>20</v>
      </c>
      <c r="H12" s="166">
        <v>75</v>
      </c>
      <c r="I12" s="166">
        <v>125</v>
      </c>
      <c r="J12" s="117">
        <v>20</v>
      </c>
    </row>
    <row r="13" spans="1:10">
      <c r="A13" s="285" t="s">
        <v>637</v>
      </c>
      <c r="B13" s="120" t="s">
        <v>638</v>
      </c>
      <c r="C13" s="177">
        <v>5.0860000000000003</v>
      </c>
      <c r="D13" s="119">
        <v>25</v>
      </c>
      <c r="E13" s="117">
        <v>80</v>
      </c>
      <c r="F13" s="117">
        <v>120</v>
      </c>
      <c r="G13" s="117">
        <v>20</v>
      </c>
      <c r="H13" s="166">
        <v>75</v>
      </c>
      <c r="I13" s="166">
        <v>125</v>
      </c>
      <c r="J13" s="117">
        <v>20</v>
      </c>
    </row>
    <row r="14" spans="1:10">
      <c r="A14" s="285" t="s">
        <v>639</v>
      </c>
      <c r="B14" s="120" t="s">
        <v>640</v>
      </c>
      <c r="C14" s="177">
        <v>0.03</v>
      </c>
      <c r="D14" s="119">
        <v>0.1</v>
      </c>
      <c r="E14" s="117">
        <v>80</v>
      </c>
      <c r="F14" s="117">
        <v>120</v>
      </c>
      <c r="G14" s="117">
        <v>20</v>
      </c>
      <c r="H14" s="166">
        <v>75</v>
      </c>
      <c r="I14" s="166">
        <v>125</v>
      </c>
      <c r="J14" s="117">
        <v>20</v>
      </c>
    </row>
    <row r="15" spans="1:10">
      <c r="A15" s="285" t="s">
        <v>641</v>
      </c>
      <c r="B15" s="120" t="s">
        <v>642</v>
      </c>
      <c r="C15" s="177">
        <v>35.915999999999997</v>
      </c>
      <c r="D15" s="119">
        <v>119.72</v>
      </c>
      <c r="E15" s="117">
        <v>80</v>
      </c>
      <c r="F15" s="117">
        <v>120</v>
      </c>
      <c r="G15" s="117">
        <v>20</v>
      </c>
      <c r="H15" s="166">
        <v>75</v>
      </c>
      <c r="I15" s="166">
        <v>125</v>
      </c>
      <c r="J15" s="117">
        <v>20</v>
      </c>
    </row>
    <row r="16" spans="1:10">
      <c r="A16" s="285" t="s">
        <v>643</v>
      </c>
      <c r="B16" s="120" t="s">
        <v>644</v>
      </c>
      <c r="C16" s="177">
        <v>5.5E-2</v>
      </c>
      <c r="D16" s="119">
        <v>0.183</v>
      </c>
      <c r="E16" s="117">
        <v>80</v>
      </c>
      <c r="F16" s="117">
        <v>120</v>
      </c>
      <c r="G16" s="117">
        <v>20</v>
      </c>
      <c r="H16" s="166">
        <v>75</v>
      </c>
      <c r="I16" s="166">
        <v>125</v>
      </c>
      <c r="J16" s="117">
        <v>20</v>
      </c>
    </row>
    <row r="17" spans="1:10">
      <c r="A17" s="285" t="s">
        <v>645</v>
      </c>
      <c r="B17" s="120" t="s">
        <v>646</v>
      </c>
      <c r="C17" s="177">
        <v>7.4999999999999997E-3</v>
      </c>
      <c r="D17" s="119">
        <v>2.5000000000000001E-2</v>
      </c>
      <c r="E17" s="117">
        <v>80</v>
      </c>
      <c r="F17" s="117">
        <v>120</v>
      </c>
      <c r="G17" s="117">
        <v>20</v>
      </c>
      <c r="H17" s="166">
        <v>75</v>
      </c>
      <c r="I17" s="166">
        <v>125</v>
      </c>
      <c r="J17" s="117">
        <v>20</v>
      </c>
    </row>
    <row r="18" spans="1:10">
      <c r="A18" s="285" t="s">
        <v>647</v>
      </c>
      <c r="B18" s="120" t="s">
        <v>648</v>
      </c>
      <c r="C18" s="177">
        <v>4.1099999999999998E-2</v>
      </c>
      <c r="D18" s="119">
        <v>0.1371</v>
      </c>
      <c r="E18" s="117">
        <v>80</v>
      </c>
      <c r="F18" s="117">
        <v>120</v>
      </c>
      <c r="G18" s="117">
        <v>20</v>
      </c>
      <c r="H18" s="166">
        <v>75</v>
      </c>
      <c r="I18" s="166">
        <v>125</v>
      </c>
      <c r="J18" s="117">
        <v>20</v>
      </c>
    </row>
    <row r="19" spans="1:10">
      <c r="A19" s="285" t="s">
        <v>649</v>
      </c>
      <c r="B19" s="120" t="s">
        <v>650</v>
      </c>
      <c r="C19" s="177">
        <v>749.42700000000002</v>
      </c>
      <c r="D19" s="119">
        <v>2498</v>
      </c>
      <c r="E19" s="117">
        <v>80</v>
      </c>
      <c r="F19" s="117">
        <v>120</v>
      </c>
      <c r="G19" s="117">
        <v>20</v>
      </c>
      <c r="H19" s="166">
        <v>75</v>
      </c>
      <c r="I19" s="166">
        <v>125</v>
      </c>
      <c r="J19" s="117">
        <v>20</v>
      </c>
    </row>
    <row r="20" spans="1:10">
      <c r="A20" s="285" t="s">
        <v>651</v>
      </c>
      <c r="B20" s="120" t="s">
        <v>652</v>
      </c>
      <c r="C20" s="177">
        <v>5.0700000000000002E-2</v>
      </c>
      <c r="D20" s="119">
        <v>0.16896</v>
      </c>
      <c r="E20" s="117">
        <v>80</v>
      </c>
      <c r="F20" s="117">
        <v>120</v>
      </c>
      <c r="G20" s="117">
        <v>20</v>
      </c>
      <c r="H20" s="166">
        <v>75</v>
      </c>
      <c r="I20" s="166">
        <v>125</v>
      </c>
      <c r="J20" s="117">
        <v>20</v>
      </c>
    </row>
    <row r="21" spans="1:10">
      <c r="A21" s="285" t="s">
        <v>653</v>
      </c>
      <c r="B21" s="120" t="s">
        <v>654</v>
      </c>
      <c r="C21" s="177">
        <v>1.1162578001739901E-2</v>
      </c>
      <c r="D21" s="119">
        <v>0.05</v>
      </c>
      <c r="E21" s="117">
        <v>80</v>
      </c>
      <c r="F21" s="117">
        <v>120</v>
      </c>
      <c r="G21" s="117">
        <v>20</v>
      </c>
      <c r="H21" s="166">
        <v>75</v>
      </c>
      <c r="I21" s="166">
        <v>125</v>
      </c>
      <c r="J21" s="117">
        <v>20</v>
      </c>
    </row>
    <row r="22" spans="1:10">
      <c r="A22" s="285" t="s">
        <v>655</v>
      </c>
      <c r="B22" s="120" t="s">
        <v>656</v>
      </c>
      <c r="C22" s="177">
        <v>60.8339</v>
      </c>
      <c r="D22" s="119">
        <v>202.779</v>
      </c>
      <c r="E22" s="117">
        <v>80</v>
      </c>
      <c r="F22" s="117">
        <v>120</v>
      </c>
      <c r="G22" s="117">
        <v>20</v>
      </c>
      <c r="H22" s="166">
        <v>75</v>
      </c>
      <c r="I22" s="166">
        <v>125</v>
      </c>
      <c r="J22" s="117">
        <v>20</v>
      </c>
    </row>
    <row r="23" spans="1:10">
      <c r="A23" s="285" t="s">
        <v>657</v>
      </c>
      <c r="B23" s="120" t="s">
        <v>658</v>
      </c>
      <c r="C23" s="177">
        <v>1.2999999999999999E-2</v>
      </c>
      <c r="D23" s="119">
        <v>0.1</v>
      </c>
      <c r="E23" s="117">
        <v>80</v>
      </c>
      <c r="F23" s="117">
        <v>120</v>
      </c>
      <c r="G23" s="117">
        <v>20</v>
      </c>
      <c r="H23" s="166">
        <v>75</v>
      </c>
      <c r="I23" s="166">
        <v>125</v>
      </c>
      <c r="J23" s="117">
        <v>20</v>
      </c>
    </row>
    <row r="24" spans="1:10">
      <c r="A24" s="285" t="s">
        <v>659</v>
      </c>
      <c r="B24" s="120" t="s">
        <v>660</v>
      </c>
      <c r="C24" s="177">
        <v>3.3300000000000003E-2</v>
      </c>
      <c r="D24" s="119">
        <v>0.1111114</v>
      </c>
      <c r="E24" s="117">
        <v>80</v>
      </c>
      <c r="F24" s="117">
        <v>120</v>
      </c>
      <c r="G24" s="117">
        <v>20</v>
      </c>
      <c r="H24" s="166">
        <v>75</v>
      </c>
      <c r="I24" s="166">
        <v>125</v>
      </c>
      <c r="J24" s="117">
        <v>20</v>
      </c>
    </row>
    <row r="25" spans="1:10">
      <c r="A25" s="285" t="s">
        <v>661</v>
      </c>
      <c r="B25" s="120" t="s">
        <v>662</v>
      </c>
      <c r="C25" s="177">
        <v>1.3979999999999999</v>
      </c>
      <c r="D25" s="119">
        <v>4.6589999999999998</v>
      </c>
      <c r="E25" s="117">
        <v>80</v>
      </c>
      <c r="F25" s="117">
        <v>120</v>
      </c>
      <c r="G25" s="117">
        <v>20</v>
      </c>
      <c r="H25" s="166">
        <v>75</v>
      </c>
      <c r="I25" s="166">
        <v>125</v>
      </c>
      <c r="J25" s="117">
        <v>20</v>
      </c>
    </row>
    <row r="26" spans="1:10">
      <c r="A26" s="303"/>
      <c r="B26" s="303"/>
      <c r="C26" s="303"/>
      <c r="D26" s="303"/>
      <c r="E26" s="303"/>
      <c r="F26" s="303"/>
      <c r="G26" s="303"/>
      <c r="H26" s="303"/>
      <c r="I26" s="303"/>
      <c r="J26" s="303"/>
    </row>
    <row r="27" spans="1:10">
      <c r="A27" s="114" t="s">
        <v>16</v>
      </c>
    </row>
    <row r="28" spans="1:10">
      <c r="A28" s="114" t="s">
        <v>39</v>
      </c>
    </row>
    <row r="29" spans="1:10">
      <c r="A29" s="114" t="s">
        <v>40</v>
      </c>
    </row>
  </sheetData>
  <autoFilter ref="A2:J2" xr:uid="{9D2D1C75-4D16-403C-BF40-713F11ABDBB7}">
    <sortState xmlns:xlrd2="http://schemas.microsoft.com/office/spreadsheetml/2017/richdata2" ref="A3:J33">
      <sortCondition ref="A2"/>
    </sortState>
  </autoFilter>
  <mergeCells count="3">
    <mergeCell ref="E1:G1"/>
    <mergeCell ref="H1:J1"/>
    <mergeCell ref="A26:J26"/>
  </mergeCells>
  <printOptions horizontalCentered="1"/>
  <pageMargins left="0.25" right="0.25" top="1" bottom="1" header="0.25" footer="0.25"/>
  <pageSetup orientation="landscape" verticalDpi="300" r:id="rId1"/>
  <headerFooter>
    <oddHeader>&amp;L&amp;9Pace Analytical Services, LLC    
1241 Bellevue St., Suite 9 | Green Bay, WI 54302
(Main Line) 920-469-2436
www.pacelabs.com&amp;C&amp;9Detection Limits and Reporting Limits
Analytical | Digestion Method:SW846 6020/A | 3050B Mod.
Matrix: Tissue</oddHeader>
    <oddFooter xml:space="preserve">&amp;C&amp;P of &amp;N&amp;R&amp;10&amp;KC00000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F47C6-CACA-4A52-AC72-587CB51C5C9B}">
  <dimension ref="A1:M8"/>
  <sheetViews>
    <sheetView view="pageLayout" zoomScaleNormal="100" workbookViewId="0"/>
  </sheetViews>
  <sheetFormatPr defaultRowHeight="15"/>
  <cols>
    <col min="1" max="1" width="11.85546875" customWidth="1"/>
    <col min="2" max="2" width="24.85546875" bestFit="1" customWidth="1"/>
    <col min="3" max="3" width="12.140625" bestFit="1" customWidth="1"/>
    <col min="4" max="4" width="18.28515625" customWidth="1"/>
    <col min="5" max="5" width="18.85546875" hidden="1" customWidth="1"/>
    <col min="6" max="6" width="18.28515625" customWidth="1"/>
    <col min="7" max="7" width="20.7109375" hidden="1" customWidth="1"/>
    <col min="8" max="13" width="7.7109375" customWidth="1"/>
  </cols>
  <sheetData>
    <row r="1" spans="1:13" ht="15.75">
      <c r="A1" s="109"/>
      <c r="B1" s="128"/>
      <c r="C1" s="128"/>
      <c r="D1" s="127"/>
      <c r="E1" s="127"/>
      <c r="F1" s="127"/>
      <c r="G1" s="127"/>
      <c r="H1" s="302" t="s">
        <v>32</v>
      </c>
      <c r="I1" s="302"/>
      <c r="J1" s="302"/>
      <c r="K1" s="302" t="s">
        <v>20</v>
      </c>
      <c r="L1" s="302"/>
      <c r="M1" s="302"/>
    </row>
    <row r="2" spans="1:13" ht="15.75">
      <c r="A2" s="124" t="s">
        <v>3</v>
      </c>
      <c r="B2" s="122" t="s">
        <v>4</v>
      </c>
      <c r="C2" s="122" t="s">
        <v>5</v>
      </c>
      <c r="D2" s="123" t="s">
        <v>33</v>
      </c>
      <c r="E2" s="123" t="s">
        <v>34</v>
      </c>
      <c r="F2" s="122" t="s">
        <v>35</v>
      </c>
      <c r="G2" s="122" t="s">
        <v>36</v>
      </c>
      <c r="H2" s="122" t="s">
        <v>8</v>
      </c>
      <c r="I2" s="122" t="s">
        <v>9</v>
      </c>
      <c r="J2" s="121" t="s">
        <v>10</v>
      </c>
      <c r="K2" s="121" t="s">
        <v>8</v>
      </c>
      <c r="L2" s="121" t="s">
        <v>9</v>
      </c>
      <c r="M2" s="121" t="s">
        <v>10</v>
      </c>
    </row>
    <row r="3" spans="1:13">
      <c r="A3" s="139" t="s">
        <v>37</v>
      </c>
      <c r="B3" s="120" t="s">
        <v>38</v>
      </c>
      <c r="C3" s="120" t="s">
        <v>13</v>
      </c>
      <c r="D3" s="138">
        <v>2.2603261467015592E-2</v>
      </c>
      <c r="E3" s="138">
        <v>2.8252900000000001E-2</v>
      </c>
      <c r="F3" s="138">
        <v>7.5344204890051975E-2</v>
      </c>
      <c r="G3" s="138">
        <v>9.4186599999999995E-2</v>
      </c>
      <c r="H3" s="117">
        <v>50</v>
      </c>
      <c r="I3" s="117">
        <v>150</v>
      </c>
      <c r="J3" s="117">
        <v>30</v>
      </c>
      <c r="K3" s="118">
        <v>50</v>
      </c>
      <c r="L3" s="118">
        <v>150</v>
      </c>
      <c r="M3" s="117">
        <v>30</v>
      </c>
    </row>
    <row r="4" spans="1:13">
      <c r="A4" s="304"/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</row>
    <row r="5" spans="1:13">
      <c r="A5" s="114" t="s">
        <v>16</v>
      </c>
    </row>
    <row r="6" spans="1:13">
      <c r="A6" s="114" t="s">
        <v>39</v>
      </c>
    </row>
    <row r="7" spans="1:13">
      <c r="A7" s="114" t="s">
        <v>40</v>
      </c>
    </row>
    <row r="8" spans="1:13">
      <c r="A8" s="137"/>
    </row>
  </sheetData>
  <mergeCells count="3">
    <mergeCell ref="H1:J1"/>
    <mergeCell ref="K1:M1"/>
    <mergeCell ref="A4:M4"/>
  </mergeCells>
  <printOptions horizontalCentered="1"/>
  <pageMargins left="0.25" right="0.25" top="1" bottom="1" header="0.25" footer="0.25"/>
  <pageSetup orientation="landscape" r:id="rId1"/>
  <headerFooter>
    <oddHeader>&amp;L&amp;9Pace Analytical Services, LLC    
1241 Bellevue St., Suite 9 | Green Bay, WI 54302
(Main Line) 920-469-2436
www.pacelabs.com&amp;C&amp;9Detection Limits and Reporting Limits
Analytical | Digestion Method: Draft 1629
Matrix: Solid</oddHeader>
    <oddFooter xml:space="preserve">&amp;C&amp;9&amp;P of &amp;N&amp;R&amp;10&amp;KC00000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D5686-331E-4B24-8D69-58CD525ED1E8}">
  <dimension ref="A1:M8"/>
  <sheetViews>
    <sheetView view="pageLayout" zoomScaleNormal="100" workbookViewId="0"/>
  </sheetViews>
  <sheetFormatPr defaultRowHeight="15"/>
  <cols>
    <col min="1" max="1" width="11.85546875" customWidth="1"/>
    <col min="2" max="2" width="19.7109375" customWidth="1"/>
    <col min="3" max="3" width="13.28515625" customWidth="1"/>
    <col min="4" max="4" width="18.28515625" customWidth="1"/>
    <col min="5" max="5" width="18.28515625" hidden="1" customWidth="1"/>
    <col min="6" max="6" width="18.28515625" customWidth="1"/>
    <col min="7" max="7" width="19" hidden="1" customWidth="1"/>
    <col min="8" max="13" width="8.5703125" customWidth="1"/>
  </cols>
  <sheetData>
    <row r="1" spans="1:13" ht="15.75">
      <c r="A1" s="109"/>
      <c r="B1" s="128"/>
      <c r="C1" s="128"/>
      <c r="D1" s="127"/>
      <c r="E1" s="127"/>
      <c r="F1" s="127"/>
      <c r="G1" s="127"/>
      <c r="H1" s="302" t="s">
        <v>19</v>
      </c>
      <c r="I1" s="302"/>
      <c r="J1" s="302"/>
      <c r="K1" s="302" t="s">
        <v>20</v>
      </c>
      <c r="L1" s="302"/>
      <c r="M1" s="302"/>
    </row>
    <row r="2" spans="1:13" ht="15.75">
      <c r="A2" s="124" t="s">
        <v>3</v>
      </c>
      <c r="B2" s="122" t="s">
        <v>4</v>
      </c>
      <c r="C2" s="122" t="s">
        <v>5</v>
      </c>
      <c r="D2" s="123" t="s">
        <v>33</v>
      </c>
      <c r="E2" s="123" t="s">
        <v>34</v>
      </c>
      <c r="F2" s="122" t="s">
        <v>35</v>
      </c>
      <c r="G2" s="122" t="s">
        <v>36</v>
      </c>
      <c r="H2" s="122" t="s">
        <v>8</v>
      </c>
      <c r="I2" s="122" t="s">
        <v>9</v>
      </c>
      <c r="J2" s="121" t="s">
        <v>10</v>
      </c>
      <c r="K2" s="121" t="s">
        <v>8</v>
      </c>
      <c r="L2" s="121" t="s">
        <v>9</v>
      </c>
      <c r="M2" s="121" t="s">
        <v>10</v>
      </c>
    </row>
    <row r="3" spans="1:13">
      <c r="A3" s="139" t="s">
        <v>669</v>
      </c>
      <c r="B3" s="120" t="s">
        <v>670</v>
      </c>
      <c r="C3" s="120" t="s">
        <v>646</v>
      </c>
      <c r="D3" s="179">
        <v>3.8976627224632627E-6</v>
      </c>
      <c r="E3" s="179">
        <v>9.7000000000000003E-6</v>
      </c>
      <c r="F3" s="179">
        <v>1.2992209074877542E-5</v>
      </c>
      <c r="G3" s="179">
        <v>3.2499999999999997E-5</v>
      </c>
      <c r="H3" s="117">
        <v>50</v>
      </c>
      <c r="I3" s="117">
        <v>150</v>
      </c>
      <c r="J3" s="117">
        <v>30</v>
      </c>
      <c r="K3" s="118">
        <v>50</v>
      </c>
      <c r="L3" s="118">
        <v>150</v>
      </c>
      <c r="M3" s="117">
        <v>30</v>
      </c>
    </row>
    <row r="4" spans="1:13">
      <c r="A4" s="304"/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</row>
    <row r="5" spans="1:13">
      <c r="A5" s="114" t="s">
        <v>16</v>
      </c>
    </row>
    <row r="6" spans="1:13">
      <c r="A6" s="114" t="s">
        <v>39</v>
      </c>
    </row>
    <row r="7" spans="1:13">
      <c r="A7" s="114" t="s">
        <v>40</v>
      </c>
    </row>
    <row r="8" spans="1:13">
      <c r="A8" s="137"/>
    </row>
  </sheetData>
  <mergeCells count="3">
    <mergeCell ref="H1:J1"/>
    <mergeCell ref="K1:M1"/>
    <mergeCell ref="A4:M4"/>
  </mergeCells>
  <printOptions horizontalCentered="1"/>
  <pageMargins left="0.25" right="0.25" top="1" bottom="1" header="0.25" footer="0.25"/>
  <pageSetup orientation="landscape" r:id="rId1"/>
  <headerFooter>
    <oddHeader>&amp;L&amp;9Pace Analytical Services, LLC    
1241 Bellevue St., Suite 9 | Green Bay, WI 54302
(Main Line) 920-469-2436
www.pacelabs.com&amp;C&amp;9Detection Limits and Reporting Limits
Analytical | Digestion Method: EPA 7470A | Draft 1629
Matrix: Solid</oddHeader>
    <oddFooter xml:space="preserve">&amp;C&amp;9&amp;P of &amp;N&amp;R&amp;10&amp;KC00000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62CD3-FC08-4E3F-B626-090C3A31BAE2}">
  <dimension ref="A1:M15"/>
  <sheetViews>
    <sheetView view="pageLayout" zoomScaleNormal="100" workbookViewId="0"/>
  </sheetViews>
  <sheetFormatPr defaultRowHeight="15"/>
  <cols>
    <col min="1" max="1" width="11.85546875" customWidth="1"/>
    <col min="2" max="2" width="19.7109375" customWidth="1"/>
    <col min="3" max="3" width="13.28515625" customWidth="1"/>
    <col min="4" max="4" width="18.28515625" customWidth="1"/>
    <col min="5" max="5" width="19.140625" hidden="1" customWidth="1"/>
    <col min="6" max="6" width="18.28515625" customWidth="1"/>
    <col min="7" max="7" width="18.28515625" hidden="1" customWidth="1"/>
    <col min="8" max="13" width="8.5703125" customWidth="1"/>
  </cols>
  <sheetData>
    <row r="1" spans="1:13" ht="15.75">
      <c r="A1" s="109"/>
      <c r="B1" s="128"/>
      <c r="C1" s="128"/>
      <c r="D1" s="127"/>
      <c r="E1" s="127"/>
      <c r="F1" s="127"/>
      <c r="G1" s="127"/>
      <c r="H1" s="302" t="s">
        <v>19</v>
      </c>
      <c r="I1" s="302"/>
      <c r="J1" s="302"/>
      <c r="K1" s="302" t="s">
        <v>20</v>
      </c>
      <c r="L1" s="302"/>
      <c r="M1" s="302"/>
    </row>
    <row r="2" spans="1:13" ht="15.75">
      <c r="A2" s="124" t="s">
        <v>3</v>
      </c>
      <c r="B2" s="122" t="s">
        <v>4</v>
      </c>
      <c r="C2" s="122" t="s">
        <v>5</v>
      </c>
      <c r="D2" s="123" t="s">
        <v>33</v>
      </c>
      <c r="E2" s="123" t="s">
        <v>34</v>
      </c>
      <c r="F2" s="122" t="s">
        <v>35</v>
      </c>
      <c r="G2" s="122" t="s">
        <v>36</v>
      </c>
      <c r="H2" s="122" t="s">
        <v>8</v>
      </c>
      <c r="I2" s="122" t="s">
        <v>9</v>
      </c>
      <c r="J2" s="121" t="s">
        <v>10</v>
      </c>
      <c r="K2" s="121" t="s">
        <v>8</v>
      </c>
      <c r="L2" s="121" t="s">
        <v>9</v>
      </c>
      <c r="M2" s="121" t="s">
        <v>10</v>
      </c>
    </row>
    <row r="3" spans="1:13">
      <c r="A3" s="139" t="s">
        <v>671</v>
      </c>
      <c r="B3" s="120" t="s">
        <v>672</v>
      </c>
      <c r="C3" s="120" t="s">
        <v>620</v>
      </c>
      <c r="D3" s="180">
        <v>1.1349999999999999E-3</v>
      </c>
      <c r="E3" s="180">
        <v>2.8375000000000002E-3</v>
      </c>
      <c r="F3" s="180">
        <v>3.7834000000000001E-3</v>
      </c>
      <c r="G3" s="180">
        <v>9.4584000000000005E-3</v>
      </c>
      <c r="H3" s="117">
        <v>50</v>
      </c>
      <c r="I3" s="117">
        <v>150</v>
      </c>
      <c r="J3" s="117">
        <v>30</v>
      </c>
      <c r="K3" s="118">
        <v>50</v>
      </c>
      <c r="L3" s="118">
        <v>150</v>
      </c>
      <c r="M3" s="117">
        <v>30</v>
      </c>
    </row>
    <row r="4" spans="1:13">
      <c r="A4" s="139" t="s">
        <v>671</v>
      </c>
      <c r="B4" s="120" t="s">
        <v>673</v>
      </c>
      <c r="C4" s="120" t="s">
        <v>622</v>
      </c>
      <c r="D4" s="180">
        <v>2.8643000000000002E-3</v>
      </c>
      <c r="E4" s="180">
        <v>7.1606999999999999E-3</v>
      </c>
      <c r="F4" s="180">
        <v>9.5475999999999998E-3</v>
      </c>
      <c r="G4" s="180">
        <v>2.3869000000000001E-2</v>
      </c>
      <c r="H4" s="117">
        <v>50</v>
      </c>
      <c r="I4" s="117">
        <v>150</v>
      </c>
      <c r="J4" s="117">
        <v>30</v>
      </c>
      <c r="K4" s="118">
        <v>50</v>
      </c>
      <c r="L4" s="118">
        <v>150</v>
      </c>
      <c r="M4" s="117">
        <v>30</v>
      </c>
    </row>
    <row r="5" spans="1:13">
      <c r="A5" s="139" t="s">
        <v>671</v>
      </c>
      <c r="B5" s="120" t="s">
        <v>674</v>
      </c>
      <c r="C5" s="120" t="s">
        <v>628</v>
      </c>
      <c r="D5" s="180">
        <v>1.077E-4</v>
      </c>
      <c r="E5" s="180">
        <v>2.6909999999999998E-4</v>
      </c>
      <c r="F5" s="180">
        <v>3.5879999999999999E-4</v>
      </c>
      <c r="G5" s="180">
        <v>8.9709999999999996E-4</v>
      </c>
      <c r="H5" s="117">
        <v>50</v>
      </c>
      <c r="I5" s="117">
        <v>150</v>
      </c>
      <c r="J5" s="117">
        <v>30</v>
      </c>
      <c r="K5" s="118">
        <v>50</v>
      </c>
      <c r="L5" s="118">
        <v>150</v>
      </c>
      <c r="M5" s="117">
        <v>30</v>
      </c>
    </row>
    <row r="6" spans="1:13">
      <c r="A6" s="139" t="s">
        <v>671</v>
      </c>
      <c r="B6" s="120" t="s">
        <v>675</v>
      </c>
      <c r="C6" s="120" t="s">
        <v>632</v>
      </c>
      <c r="D6" s="180">
        <v>1.2597999999999999E-3</v>
      </c>
      <c r="E6" s="180">
        <v>3.1494000000000001E-3</v>
      </c>
      <c r="F6" s="180">
        <v>4.1992000000000002E-3</v>
      </c>
      <c r="G6" s="180">
        <v>1.04981E-2</v>
      </c>
      <c r="H6" s="117">
        <v>50</v>
      </c>
      <c r="I6" s="117">
        <v>150</v>
      </c>
      <c r="J6" s="117">
        <v>30</v>
      </c>
      <c r="K6" s="118">
        <v>50</v>
      </c>
      <c r="L6" s="118">
        <v>150</v>
      </c>
      <c r="M6" s="117">
        <v>30</v>
      </c>
    </row>
    <row r="7" spans="1:13">
      <c r="A7" s="139" t="s">
        <v>671</v>
      </c>
      <c r="B7" s="120" t="s">
        <v>676</v>
      </c>
      <c r="C7" s="120" t="s">
        <v>636</v>
      </c>
      <c r="D7" s="180">
        <v>7.5630000000000001E-4</v>
      </c>
      <c r="E7" s="180">
        <v>1.8906999999999999E-3</v>
      </c>
      <c r="F7" s="180">
        <v>2.5209999999999998E-3</v>
      </c>
      <c r="G7" s="180">
        <v>6.3023999999999997E-3</v>
      </c>
      <c r="H7" s="117">
        <v>50</v>
      </c>
      <c r="I7" s="117">
        <v>150</v>
      </c>
      <c r="J7" s="117">
        <v>30</v>
      </c>
      <c r="K7" s="118">
        <v>50</v>
      </c>
      <c r="L7" s="118">
        <v>150</v>
      </c>
      <c r="M7" s="117">
        <v>30</v>
      </c>
    </row>
    <row r="8" spans="1:13">
      <c r="A8" s="139" t="s">
        <v>671</v>
      </c>
      <c r="B8" s="120" t="s">
        <v>677</v>
      </c>
      <c r="C8" s="120" t="s">
        <v>640</v>
      </c>
      <c r="D8" s="180">
        <v>6.5959999999999999E-4</v>
      </c>
      <c r="E8" s="180">
        <v>1.6490999999999999E-3</v>
      </c>
      <c r="F8" s="180">
        <v>2.1987999999999999E-3</v>
      </c>
      <c r="G8" s="180">
        <v>5.4971000000000004E-3</v>
      </c>
      <c r="H8" s="117">
        <v>50</v>
      </c>
      <c r="I8" s="117">
        <v>150</v>
      </c>
      <c r="J8" s="117">
        <v>30</v>
      </c>
      <c r="K8" s="118">
        <v>50</v>
      </c>
      <c r="L8" s="118">
        <v>150</v>
      </c>
      <c r="M8" s="117">
        <v>30</v>
      </c>
    </row>
    <row r="9" spans="1:13">
      <c r="A9" s="139" t="s">
        <v>671</v>
      </c>
      <c r="B9" s="120" t="s">
        <v>678</v>
      </c>
      <c r="C9" s="120" t="s">
        <v>648</v>
      </c>
      <c r="D9" s="180">
        <v>2.3362000000000001E-3</v>
      </c>
      <c r="E9" s="180">
        <v>5.8405000000000002E-3</v>
      </c>
      <c r="F9" s="180">
        <v>7.7872000000000002E-3</v>
      </c>
      <c r="G9" s="180">
        <v>1.94679E-2</v>
      </c>
      <c r="H9" s="117">
        <v>50</v>
      </c>
      <c r="I9" s="117">
        <v>150</v>
      </c>
      <c r="J9" s="117">
        <v>30</v>
      </c>
      <c r="K9" s="118">
        <v>50</v>
      </c>
      <c r="L9" s="118">
        <v>150</v>
      </c>
      <c r="M9" s="117">
        <v>30</v>
      </c>
    </row>
    <row r="10" spans="1:13">
      <c r="A10" s="139" t="s">
        <v>671</v>
      </c>
      <c r="B10" s="120" t="s">
        <v>679</v>
      </c>
      <c r="C10" s="120" t="s">
        <v>662</v>
      </c>
      <c r="D10" s="180">
        <v>1.2941000000000001E-3</v>
      </c>
      <c r="E10" s="180">
        <v>3.2352000000000001E-3</v>
      </c>
      <c r="F10" s="180">
        <v>4.3135999999999999E-3</v>
      </c>
      <c r="G10" s="180">
        <v>1.0784E-2</v>
      </c>
      <c r="H10" s="117">
        <v>50</v>
      </c>
      <c r="I10" s="117">
        <v>150</v>
      </c>
      <c r="J10" s="117">
        <v>30</v>
      </c>
      <c r="K10" s="118">
        <v>50</v>
      </c>
      <c r="L10" s="118">
        <v>150</v>
      </c>
      <c r="M10" s="117">
        <v>30</v>
      </c>
    </row>
    <row r="11" spans="1:13">
      <c r="A11" s="139" t="s">
        <v>671</v>
      </c>
      <c r="B11" s="120" t="s">
        <v>680</v>
      </c>
      <c r="C11" s="181" t="s">
        <v>654</v>
      </c>
      <c r="D11" s="180">
        <v>1.065E-3</v>
      </c>
      <c r="E11" s="180">
        <v>2.6632000000000001E-3</v>
      </c>
      <c r="F11" s="180">
        <v>3.5509999999999999E-3</v>
      </c>
      <c r="G11" s="180">
        <v>8.8775E-3</v>
      </c>
      <c r="H11" s="117">
        <v>50</v>
      </c>
      <c r="I11" s="117">
        <v>150</v>
      </c>
      <c r="J11" s="118">
        <v>30</v>
      </c>
      <c r="K11" s="118">
        <v>50</v>
      </c>
      <c r="L11" s="117">
        <v>150</v>
      </c>
      <c r="M11" s="117">
        <v>30</v>
      </c>
    </row>
    <row r="12" spans="1:13">
      <c r="A12" s="304"/>
      <c r="B12" s="304"/>
      <c r="C12" s="304"/>
      <c r="D12" s="304"/>
      <c r="E12" s="304"/>
      <c r="F12" s="304"/>
      <c r="G12" s="304"/>
      <c r="H12" s="304"/>
      <c r="I12" s="304"/>
      <c r="J12" s="304"/>
      <c r="K12" s="304"/>
      <c r="L12" s="304"/>
      <c r="M12" s="304"/>
    </row>
    <row r="13" spans="1:13">
      <c r="A13" s="114" t="s">
        <v>16</v>
      </c>
    </row>
    <row r="14" spans="1:13">
      <c r="A14" s="114" t="s">
        <v>39</v>
      </c>
    </row>
    <row r="15" spans="1:13">
      <c r="A15" s="114" t="s">
        <v>40</v>
      </c>
    </row>
  </sheetData>
  <mergeCells count="3">
    <mergeCell ref="H1:J1"/>
    <mergeCell ref="K1:M1"/>
    <mergeCell ref="A12:M12"/>
  </mergeCells>
  <printOptions horizontalCentered="1"/>
  <pageMargins left="0.25" right="0.25" top="1" bottom="1" header="0.25" footer="0.25"/>
  <pageSetup orientation="landscape" r:id="rId1"/>
  <headerFooter>
    <oddHeader>&amp;L&amp;9Pace Analytical Services, LLC    
1241 Bellevue St., Suite 9 | Green Bay, WI 54302
(Main Line) 920-469-2436
www.pacelabs.com&amp;C&amp;9Detection Limits and Reporting Limits
Analytical | Digestion Method: EPA 6010 | Draft 1629
Matrix: Solid</oddHeader>
    <oddFooter xml:space="preserve">&amp;C&amp;9&amp;P of &amp;N&amp;R&amp;"Arial,Regular"&amp;9&amp;KC00000 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47CB7-E4FD-4D2E-93A8-916DD4FFA670}">
  <dimension ref="A1:O11"/>
  <sheetViews>
    <sheetView view="pageLayout" zoomScaleNormal="100" workbookViewId="0"/>
  </sheetViews>
  <sheetFormatPr defaultRowHeight="15"/>
  <cols>
    <col min="1" max="1" width="18.5703125" customWidth="1"/>
    <col min="2" max="2" width="10.140625" customWidth="1"/>
    <col min="3" max="3" width="12.42578125" bestFit="1" customWidth="1"/>
    <col min="4" max="4" width="9" customWidth="1"/>
    <col min="5" max="5" width="6.42578125" hidden="1" customWidth="1"/>
    <col min="6" max="6" width="7" hidden="1" customWidth="1"/>
    <col min="9" max="9" width="7.5703125" customWidth="1"/>
    <col min="10" max="11" width="7" hidden="1" customWidth="1"/>
    <col min="12" max="12" width="18.42578125" hidden="1" customWidth="1"/>
  </cols>
  <sheetData>
    <row r="1" spans="1:15">
      <c r="A1" t="s">
        <v>681</v>
      </c>
    </row>
    <row r="2" spans="1:15">
      <c r="A2" s="292" t="s">
        <v>682</v>
      </c>
      <c r="C2" s="297"/>
      <c r="E2" s="341" t="s">
        <v>683</v>
      </c>
      <c r="F2" s="342"/>
      <c r="G2" s="338" t="s">
        <v>684</v>
      </c>
      <c r="H2" s="339"/>
      <c r="I2" s="296"/>
      <c r="J2" s="340" t="s">
        <v>685</v>
      </c>
      <c r="K2" s="341"/>
      <c r="L2" s="295" t="s">
        <v>686</v>
      </c>
      <c r="M2" s="337" t="s">
        <v>687</v>
      </c>
      <c r="N2" s="337"/>
      <c r="O2" s="337"/>
    </row>
    <row r="3" spans="1:15">
      <c r="A3" s="294" t="s">
        <v>688</v>
      </c>
      <c r="B3" s="293" t="s">
        <v>414</v>
      </c>
      <c r="C3" s="292" t="s">
        <v>689</v>
      </c>
      <c r="D3" s="291" t="s">
        <v>690</v>
      </c>
      <c r="E3" s="291" t="s">
        <v>8</v>
      </c>
      <c r="F3" s="291" t="s">
        <v>9</v>
      </c>
      <c r="G3" s="290" t="s">
        <v>8</v>
      </c>
      <c r="H3" s="290" t="s">
        <v>9</v>
      </c>
      <c r="I3" s="290" t="s">
        <v>10</v>
      </c>
      <c r="J3" s="291" t="s">
        <v>8</v>
      </c>
      <c r="K3" s="291" t="s">
        <v>9</v>
      </c>
      <c r="L3" s="291" t="s">
        <v>9</v>
      </c>
      <c r="M3" s="290" t="s">
        <v>8</v>
      </c>
      <c r="N3" s="290" t="s">
        <v>9</v>
      </c>
      <c r="O3" s="290" t="s">
        <v>10</v>
      </c>
    </row>
    <row r="4" spans="1:15">
      <c r="A4" s="289" t="s">
        <v>691</v>
      </c>
      <c r="B4" s="288" t="s">
        <v>692</v>
      </c>
      <c r="C4" s="286">
        <v>0.70399999999999996</v>
      </c>
      <c r="D4" s="286">
        <v>3.1</v>
      </c>
      <c r="E4" s="287">
        <v>59.116999999999997</v>
      </c>
      <c r="F4" s="287">
        <v>128.72</v>
      </c>
      <c r="G4" s="286">
        <v>67</v>
      </c>
      <c r="H4" s="286">
        <v>133</v>
      </c>
      <c r="I4" s="286">
        <v>35</v>
      </c>
      <c r="J4" s="287">
        <v>68.44</v>
      </c>
      <c r="K4" s="287">
        <v>163.21</v>
      </c>
      <c r="L4" s="287">
        <v>19.736000000000001</v>
      </c>
      <c r="M4" s="286">
        <v>65</v>
      </c>
      <c r="N4" s="286">
        <v>135</v>
      </c>
      <c r="O4" s="286">
        <v>35</v>
      </c>
    </row>
    <row r="5" spans="1:15">
      <c r="B5" s="301" t="s">
        <v>693</v>
      </c>
      <c r="C5" t="s">
        <v>693</v>
      </c>
    </row>
    <row r="7" spans="1:15">
      <c r="B7" s="301"/>
      <c r="D7" s="300"/>
      <c r="E7" s="299" t="s">
        <v>694</v>
      </c>
      <c r="F7" s="298">
        <v>131.96</v>
      </c>
      <c r="J7" s="298">
        <v>68.418000000000006</v>
      </c>
      <c r="K7" s="298">
        <v>134.37</v>
      </c>
      <c r="L7" s="298">
        <v>17.349</v>
      </c>
    </row>
    <row r="8" spans="1:15">
      <c r="A8" t="s">
        <v>681</v>
      </c>
    </row>
    <row r="9" spans="1:15">
      <c r="A9" s="292" t="s">
        <v>695</v>
      </c>
      <c r="C9" s="297"/>
      <c r="E9" s="341" t="s">
        <v>683</v>
      </c>
      <c r="F9" s="342"/>
      <c r="G9" s="338" t="s">
        <v>684</v>
      </c>
      <c r="H9" s="339"/>
      <c r="I9" s="296"/>
      <c r="J9" s="340" t="s">
        <v>685</v>
      </c>
      <c r="K9" s="341"/>
      <c r="L9" s="295" t="s">
        <v>686</v>
      </c>
      <c r="M9" s="337" t="s">
        <v>687</v>
      </c>
      <c r="N9" s="337"/>
      <c r="O9" s="337"/>
    </row>
    <row r="10" spans="1:15">
      <c r="A10" s="294" t="s">
        <v>688</v>
      </c>
      <c r="B10" s="293" t="s">
        <v>414</v>
      </c>
      <c r="C10" s="292" t="s">
        <v>689</v>
      </c>
      <c r="D10" s="291" t="s">
        <v>690</v>
      </c>
      <c r="E10" s="291" t="s">
        <v>8</v>
      </c>
      <c r="F10" s="291" t="s">
        <v>9</v>
      </c>
      <c r="G10" s="290" t="s">
        <v>8</v>
      </c>
      <c r="H10" s="290" t="s">
        <v>9</v>
      </c>
      <c r="I10" s="290" t="s">
        <v>10</v>
      </c>
      <c r="J10" s="291" t="s">
        <v>8</v>
      </c>
      <c r="K10" s="291" t="s">
        <v>9</v>
      </c>
      <c r="L10" s="291" t="s">
        <v>9</v>
      </c>
      <c r="M10" s="290" t="s">
        <v>8</v>
      </c>
      <c r="N10" s="290" t="s">
        <v>9</v>
      </c>
      <c r="O10" s="290" t="s">
        <v>10</v>
      </c>
    </row>
    <row r="11" spans="1:15">
      <c r="A11" s="289" t="s">
        <v>691</v>
      </c>
      <c r="B11" s="288" t="s">
        <v>692</v>
      </c>
      <c r="C11" s="286">
        <v>0.79400000000000004</v>
      </c>
      <c r="D11" s="286">
        <v>3.1</v>
      </c>
      <c r="E11" s="287">
        <v>70.076999999999998</v>
      </c>
      <c r="F11" s="287">
        <v>137.27000000000001</v>
      </c>
      <c r="G11" s="286">
        <v>67</v>
      </c>
      <c r="H11" s="286">
        <v>133</v>
      </c>
      <c r="I11" s="286">
        <v>35</v>
      </c>
      <c r="J11" s="287">
        <v>48.277000000000001</v>
      </c>
      <c r="K11" s="287">
        <v>152.77000000000001</v>
      </c>
      <c r="L11" s="287">
        <v>30.013000000000002</v>
      </c>
      <c r="M11" s="286">
        <v>65</v>
      </c>
      <c r="N11" s="286">
        <v>135</v>
      </c>
      <c r="O11" s="286">
        <v>35</v>
      </c>
    </row>
  </sheetData>
  <mergeCells count="8">
    <mergeCell ref="M2:O2"/>
    <mergeCell ref="G9:H9"/>
    <mergeCell ref="M9:O9"/>
    <mergeCell ref="J2:K2"/>
    <mergeCell ref="E2:F2"/>
    <mergeCell ref="E9:F9"/>
    <mergeCell ref="J9:K9"/>
    <mergeCell ref="G2:H2"/>
  </mergeCells>
  <pageMargins left="0.7" right="0.7" top="0.96875" bottom="0.75" header="0.3" footer="0.3"/>
  <pageSetup orientation="landscape" r:id="rId1"/>
  <headerFooter>
    <oddHeader>&amp;L&amp;G&amp;CPace Analytical Services, LLC
Method Detection Limits and Reporting Limits
for EPA 1630</oddHeader>
    <oddFooter>&amp;LJC 3/15/21&amp;CPace Analytical Services, LLC
4730 Oneota Street 
Duluth, MN  55807 &amp;R    
   www.pacelabs.com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91BDB-864A-407E-89E4-0AA2786D220D}">
  <dimension ref="A1:J8"/>
  <sheetViews>
    <sheetView view="pageLayout" zoomScaleNormal="100" workbookViewId="0"/>
  </sheetViews>
  <sheetFormatPr defaultRowHeight="12.75"/>
  <cols>
    <col min="1" max="1" width="18.7109375" style="109" customWidth="1"/>
    <col min="2" max="2" width="20.140625" style="109" customWidth="1"/>
    <col min="3" max="3" width="14.42578125" style="109" bestFit="1" customWidth="1"/>
    <col min="4" max="4" width="13.7109375" style="109" bestFit="1" customWidth="1"/>
    <col min="5" max="5" width="11" style="109" customWidth="1"/>
    <col min="6" max="6" width="9.7109375" style="109" customWidth="1"/>
    <col min="7" max="7" width="9.28515625" style="109" customWidth="1"/>
    <col min="8" max="8" width="9.85546875" style="109" customWidth="1"/>
    <col min="9" max="9" width="10.28515625" style="109" customWidth="1"/>
    <col min="10" max="11" width="9.28515625" style="109" customWidth="1"/>
    <col min="12" max="16384" width="9.140625" style="109"/>
  </cols>
  <sheetData>
    <row r="1" spans="1:10" ht="15">
      <c r="A1" s="128"/>
      <c r="B1" s="128"/>
      <c r="C1" s="127"/>
      <c r="D1" s="127"/>
      <c r="E1" s="302" t="s">
        <v>611</v>
      </c>
      <c r="F1" s="302"/>
      <c r="G1" s="302"/>
      <c r="H1" s="302" t="s">
        <v>612</v>
      </c>
      <c r="I1" s="302"/>
      <c r="J1" s="302"/>
    </row>
    <row r="2" spans="1:10" ht="15">
      <c r="A2" s="182" t="s">
        <v>4</v>
      </c>
      <c r="B2" s="182" t="s">
        <v>5</v>
      </c>
      <c r="C2" s="123" t="s">
        <v>696</v>
      </c>
      <c r="D2" s="182" t="s">
        <v>697</v>
      </c>
      <c r="E2" s="182" t="s">
        <v>8</v>
      </c>
      <c r="F2" s="182" t="s">
        <v>9</v>
      </c>
      <c r="G2" s="121" t="s">
        <v>10</v>
      </c>
      <c r="H2" s="121" t="s">
        <v>8</v>
      </c>
      <c r="I2" s="121" t="s">
        <v>9</v>
      </c>
      <c r="J2" s="121" t="s">
        <v>10</v>
      </c>
    </row>
    <row r="3" spans="1:10">
      <c r="A3" s="120" t="s">
        <v>670</v>
      </c>
      <c r="B3" s="120" t="s">
        <v>646</v>
      </c>
      <c r="C3" s="158">
        <v>0.10215</v>
      </c>
      <c r="D3" s="119">
        <v>0.8</v>
      </c>
      <c r="E3" s="117">
        <v>79</v>
      </c>
      <c r="F3" s="117">
        <v>121</v>
      </c>
      <c r="G3" s="117">
        <v>24</v>
      </c>
      <c r="H3" s="118">
        <v>75</v>
      </c>
      <c r="I3" s="118">
        <v>125</v>
      </c>
      <c r="J3" s="117">
        <v>24</v>
      </c>
    </row>
    <row r="4" spans="1:10">
      <c r="A4" s="303"/>
      <c r="B4" s="303"/>
      <c r="C4" s="303"/>
      <c r="D4" s="303"/>
      <c r="E4" s="303"/>
      <c r="F4" s="303"/>
      <c r="G4" s="303"/>
      <c r="H4" s="303"/>
      <c r="I4" s="303"/>
      <c r="J4" s="303"/>
    </row>
    <row r="5" spans="1:10">
      <c r="A5" s="114" t="s">
        <v>26</v>
      </c>
    </row>
    <row r="6" spans="1:10">
      <c r="A6" s="114" t="s">
        <v>27</v>
      </c>
    </row>
    <row r="7" spans="1:10">
      <c r="A7" s="114" t="s">
        <v>663</v>
      </c>
    </row>
    <row r="8" spans="1:10">
      <c r="A8" s="114" t="s">
        <v>664</v>
      </c>
    </row>
  </sheetData>
  <mergeCells count="3">
    <mergeCell ref="E1:G1"/>
    <mergeCell ref="H1:J1"/>
    <mergeCell ref="A4:J4"/>
  </mergeCells>
  <printOptions horizontalCentered="1"/>
  <pageMargins left="0.25" right="0.25" top="1" bottom="1" header="0.25" footer="0.25"/>
  <pageSetup orientation="landscape" r:id="rId1"/>
  <headerFooter>
    <oddHeader>&amp;L&amp;9Pace Analytical Services, LLC    
1241 Bellevue St., Suite 9 | Green Bay, WI 54302
(Main Line) 920-469-2436
www.pacelabs.com&amp;C&amp;9Detection Limits and Reporting Limits
Analytical | Preparation Method: EPA 1631E
Matrix: Solid</oddHeader>
    <oddFooter xml:space="preserve">&amp;C&amp;10&amp;P of &amp;N&amp;R&amp;10&amp;KC00000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C561E-8F46-454C-BFFD-B770A2954D99}">
  <dimension ref="A1:J7"/>
  <sheetViews>
    <sheetView view="pageLayout" zoomScaleNormal="100" workbookViewId="0"/>
  </sheetViews>
  <sheetFormatPr defaultRowHeight="12.75"/>
  <cols>
    <col min="1" max="1" width="16.28515625" style="109" customWidth="1"/>
    <col min="2" max="2" width="21.5703125" style="109" customWidth="1"/>
    <col min="3" max="3" width="15.85546875" style="109" customWidth="1"/>
    <col min="4" max="4" width="14.5703125" style="109" bestFit="1" customWidth="1"/>
    <col min="5" max="5" width="11.140625" style="109" customWidth="1"/>
    <col min="6" max="11" width="9.28515625" style="109" customWidth="1"/>
    <col min="12" max="16384" width="9.140625" style="109"/>
  </cols>
  <sheetData>
    <row r="1" spans="1:10" ht="15">
      <c r="A1" s="176"/>
      <c r="B1" s="176"/>
      <c r="C1" s="175"/>
      <c r="D1" s="175"/>
      <c r="E1" s="335" t="s">
        <v>665</v>
      </c>
      <c r="F1" s="335"/>
      <c r="G1" s="335"/>
      <c r="H1" s="335" t="s">
        <v>666</v>
      </c>
      <c r="I1" s="335"/>
      <c r="J1" s="335"/>
    </row>
    <row r="2" spans="1:10" ht="15">
      <c r="A2" s="185" t="s">
        <v>4</v>
      </c>
      <c r="B2" s="185" t="s">
        <v>5</v>
      </c>
      <c r="C2" s="178" t="s">
        <v>698</v>
      </c>
      <c r="D2" s="185" t="s">
        <v>699</v>
      </c>
      <c r="E2" s="185" t="s">
        <v>8</v>
      </c>
      <c r="F2" s="185" t="s">
        <v>9</v>
      </c>
      <c r="G2" s="171" t="s">
        <v>10</v>
      </c>
      <c r="H2" s="171" t="s">
        <v>8</v>
      </c>
      <c r="I2" s="171" t="s">
        <v>9</v>
      </c>
      <c r="J2" s="171" t="s">
        <v>10</v>
      </c>
    </row>
    <row r="3" spans="1:10">
      <c r="A3" s="120" t="s">
        <v>670</v>
      </c>
      <c r="B3" s="120" t="s">
        <v>646</v>
      </c>
      <c r="C3" s="184">
        <v>9.6269999999999994E-2</v>
      </c>
      <c r="D3" s="183">
        <v>0.8</v>
      </c>
      <c r="E3" s="117">
        <v>79</v>
      </c>
      <c r="F3" s="117">
        <v>121</v>
      </c>
      <c r="G3" s="117">
        <v>24</v>
      </c>
      <c r="H3" s="166">
        <v>75</v>
      </c>
      <c r="I3" s="166">
        <v>125</v>
      </c>
      <c r="J3" s="117">
        <v>24</v>
      </c>
    </row>
    <row r="4" spans="1:10">
      <c r="A4" s="303"/>
      <c r="B4" s="303"/>
      <c r="C4" s="303"/>
      <c r="D4" s="303"/>
      <c r="E4" s="303"/>
      <c r="F4" s="303"/>
      <c r="G4" s="303"/>
      <c r="H4" s="303"/>
      <c r="I4" s="303"/>
      <c r="J4" s="303"/>
    </row>
    <row r="5" spans="1:10">
      <c r="A5" s="114" t="s">
        <v>16</v>
      </c>
    </row>
    <row r="6" spans="1:10">
      <c r="A6" s="114" t="s">
        <v>39</v>
      </c>
    </row>
    <row r="7" spans="1:10">
      <c r="A7" s="114" t="s">
        <v>40</v>
      </c>
    </row>
  </sheetData>
  <mergeCells count="3">
    <mergeCell ref="E1:G1"/>
    <mergeCell ref="H1:J1"/>
    <mergeCell ref="A4:J4"/>
  </mergeCells>
  <printOptions horizontalCentered="1"/>
  <pageMargins left="0.25" right="0.25" top="1" bottom="1" header="0.25" footer="0.25"/>
  <pageSetup orientation="landscape" r:id="rId1"/>
  <headerFooter>
    <oddHeader>&amp;L&amp;9Pace Analytical Services, LLC    
1241 Bellevue St., Suite 9 | Green Bay, WI 54302
(Main Line) 920-469-2436
www.pacelabs.com&amp;C&amp;9Detection Limits and Reporting Limits
Analytical | Preparation Method: EPA 1631E
Matrix: Tissue</oddHeader>
    <oddFooter xml:space="preserve">&amp;C&amp;10&amp;P of &amp;N&amp;R&amp;10&amp;KC00000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98800-1238-4CA7-908E-87E152183085}">
  <dimension ref="A1:L16"/>
  <sheetViews>
    <sheetView view="pageLayout" zoomScaleNormal="100" workbookViewId="0"/>
  </sheetViews>
  <sheetFormatPr defaultRowHeight="12.75"/>
  <cols>
    <col min="1" max="1" width="20" style="109" customWidth="1"/>
    <col min="2" max="2" width="10.5703125" style="109" customWidth="1"/>
    <col min="3" max="3" width="11" style="109" bestFit="1" customWidth="1"/>
    <col min="4" max="4" width="19.85546875" style="109" bestFit="1" customWidth="1"/>
    <col min="5" max="5" width="14.85546875" style="109" bestFit="1" customWidth="1"/>
    <col min="6" max="6" width="8.140625" style="109" customWidth="1"/>
    <col min="7" max="7" width="7.85546875" style="109" customWidth="1"/>
    <col min="8" max="8" width="7.28515625" style="109" customWidth="1"/>
    <col min="9" max="9" width="7.7109375" style="109" customWidth="1"/>
    <col min="10" max="10" width="8.28515625" style="109" customWidth="1"/>
    <col min="11" max="11" width="8" style="109" customWidth="1"/>
    <col min="12" max="12" width="9.7109375" style="109" customWidth="1"/>
    <col min="13" max="16384" width="9.140625" style="109"/>
  </cols>
  <sheetData>
    <row r="1" spans="1:12" ht="15">
      <c r="A1" s="129"/>
      <c r="B1" s="133"/>
      <c r="C1" s="132"/>
      <c r="D1" s="127"/>
      <c r="E1" s="127"/>
      <c r="F1" s="302" t="s">
        <v>19</v>
      </c>
      <c r="G1" s="302"/>
      <c r="H1" s="302"/>
      <c r="I1" s="302" t="s">
        <v>20</v>
      </c>
      <c r="J1" s="302"/>
      <c r="K1" s="302"/>
      <c r="L1" s="125" t="s">
        <v>2</v>
      </c>
    </row>
    <row r="2" spans="1:12" ht="15">
      <c r="A2" s="124" t="s">
        <v>3</v>
      </c>
      <c r="B2" s="122" t="s">
        <v>4</v>
      </c>
      <c r="C2" s="122" t="s">
        <v>5</v>
      </c>
      <c r="D2" s="123" t="s">
        <v>21</v>
      </c>
      <c r="E2" s="122" t="s">
        <v>22</v>
      </c>
      <c r="F2" s="122" t="s">
        <v>8</v>
      </c>
      <c r="G2" s="122" t="s">
        <v>9</v>
      </c>
      <c r="H2" s="121" t="s">
        <v>10</v>
      </c>
      <c r="I2" s="121" t="s">
        <v>8</v>
      </c>
      <c r="J2" s="121" t="s">
        <v>9</v>
      </c>
      <c r="K2" s="121" t="s">
        <v>10</v>
      </c>
      <c r="L2" s="121" t="s">
        <v>10</v>
      </c>
    </row>
    <row r="3" spans="1:12">
      <c r="A3" s="120" t="s">
        <v>23</v>
      </c>
      <c r="B3" s="120" t="s">
        <v>24</v>
      </c>
      <c r="C3" s="120" t="s">
        <v>25</v>
      </c>
      <c r="D3" s="119">
        <v>50.55</v>
      </c>
      <c r="E3" s="131">
        <v>100</v>
      </c>
      <c r="F3" s="118">
        <v>80</v>
      </c>
      <c r="G3" s="118">
        <v>120</v>
      </c>
      <c r="H3" s="117">
        <v>20</v>
      </c>
      <c r="I3" s="118">
        <v>80</v>
      </c>
      <c r="J3" s="118">
        <v>120</v>
      </c>
      <c r="K3" s="117">
        <v>20</v>
      </c>
      <c r="L3" s="117">
        <v>20</v>
      </c>
    </row>
    <row r="4" spans="1:12">
      <c r="A4" s="303"/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</row>
    <row r="5" spans="1:12">
      <c r="A5" s="114" t="s">
        <v>26</v>
      </c>
    </row>
    <row r="6" spans="1:12">
      <c r="A6" s="114" t="s">
        <v>27</v>
      </c>
    </row>
    <row r="7" spans="1:12">
      <c r="A7" s="114" t="s">
        <v>28</v>
      </c>
    </row>
    <row r="15" spans="1:12" ht="15.75">
      <c r="F15" s="130"/>
    </row>
    <row r="16" spans="1:12" ht="15.75">
      <c r="F16" s="130"/>
    </row>
  </sheetData>
  <mergeCells count="3">
    <mergeCell ref="F1:H1"/>
    <mergeCell ref="I1:K1"/>
    <mergeCell ref="A4:L4"/>
  </mergeCells>
  <printOptions horizontalCentered="1"/>
  <pageMargins left="0.25" right="0.25" top="1" bottom="1" header="0.25" footer="0.25"/>
  <pageSetup orientation="landscape" r:id="rId1"/>
  <headerFooter>
    <oddHeader>&amp;L&amp;9Pace Analytical Services, LLC    
1241 Bellevue St., Suite 9 | Green Bay, WI 54302
(Main Line) 920-469-2436
www.pacelabs.com&amp;C&amp;9Detection Limits and Reporting Limits
Analytical | Preparation Method: EPA 9060A
Matrix: Solid</oddHeader>
    <oddFooter xml:space="preserve">&amp;C&amp;10&amp;P of &amp;N&amp;R&amp;10&amp;KC00000 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99CCD-38B6-4A2F-8AA2-BB8936FF5E53}">
  <sheetPr>
    <pageSetUpPr fitToPage="1"/>
  </sheetPr>
  <dimension ref="A1:L97"/>
  <sheetViews>
    <sheetView view="pageLayout" zoomScaleNormal="100" workbookViewId="0"/>
  </sheetViews>
  <sheetFormatPr defaultColWidth="10.140625" defaultRowHeight="12.75"/>
  <cols>
    <col min="1" max="1" width="10.140625" style="189"/>
    <col min="2" max="2" width="31.85546875" style="186" customWidth="1"/>
    <col min="3" max="3" width="16.42578125" style="186" bestFit="1" customWidth="1"/>
    <col min="4" max="4" width="25.28515625" style="188" bestFit="1" customWidth="1"/>
    <col min="5" max="5" width="20" style="187" bestFit="1" customWidth="1"/>
    <col min="6" max="16384" width="10.140625" style="186"/>
  </cols>
  <sheetData>
    <row r="1" spans="1:12" ht="15">
      <c r="D1" s="205"/>
      <c r="E1" s="205"/>
      <c r="F1" s="343" t="s">
        <v>19</v>
      </c>
      <c r="G1" s="343"/>
      <c r="H1" s="343"/>
      <c r="I1" s="343" t="s">
        <v>20</v>
      </c>
      <c r="J1" s="343"/>
      <c r="K1" s="343"/>
    </row>
    <row r="2" spans="1:12" ht="15">
      <c r="A2" s="204" t="s">
        <v>67</v>
      </c>
      <c r="B2" s="203" t="s">
        <v>4</v>
      </c>
      <c r="C2" s="203" t="s">
        <v>5</v>
      </c>
      <c r="D2" s="202" t="s">
        <v>96</v>
      </c>
      <c r="E2" s="201" t="s">
        <v>97</v>
      </c>
      <c r="F2" s="121" t="s">
        <v>8</v>
      </c>
      <c r="G2" s="121" t="s">
        <v>9</v>
      </c>
      <c r="H2" s="121" t="s">
        <v>10</v>
      </c>
      <c r="I2" s="121" t="s">
        <v>8</v>
      </c>
      <c r="J2" s="121" t="s">
        <v>9</v>
      </c>
      <c r="K2" s="121" t="s">
        <v>10</v>
      </c>
    </row>
    <row r="3" spans="1:12">
      <c r="A3" s="195" t="s">
        <v>700</v>
      </c>
      <c r="B3" s="192" t="s">
        <v>701</v>
      </c>
      <c r="C3" s="192" t="s">
        <v>702</v>
      </c>
      <c r="D3" s="194" t="s">
        <v>703</v>
      </c>
      <c r="E3" s="194" t="s">
        <v>704</v>
      </c>
      <c r="F3" s="192">
        <v>50</v>
      </c>
      <c r="G3" s="192">
        <v>150</v>
      </c>
      <c r="H3" s="192">
        <v>20</v>
      </c>
      <c r="I3" s="192">
        <v>50</v>
      </c>
      <c r="J3" s="192">
        <v>150</v>
      </c>
      <c r="K3" s="192">
        <v>20</v>
      </c>
      <c r="L3" s="196"/>
    </row>
    <row r="4" spans="1:12" ht="38.25">
      <c r="A4" s="199" t="s">
        <v>705</v>
      </c>
      <c r="B4" s="192" t="s">
        <v>706</v>
      </c>
      <c r="C4" s="192" t="s">
        <v>707</v>
      </c>
      <c r="D4" s="194" t="s">
        <v>708</v>
      </c>
      <c r="E4" s="194" t="s">
        <v>709</v>
      </c>
      <c r="F4" s="192">
        <v>62</v>
      </c>
      <c r="G4" s="192">
        <v>130</v>
      </c>
      <c r="H4" s="192">
        <v>20</v>
      </c>
      <c r="I4" s="192">
        <v>49</v>
      </c>
      <c r="J4" s="192">
        <v>130</v>
      </c>
      <c r="K4" s="192">
        <v>27</v>
      </c>
      <c r="L4" s="196"/>
    </row>
    <row r="5" spans="1:12" ht="38.25">
      <c r="A5" s="199" t="s">
        <v>705</v>
      </c>
      <c r="B5" s="192" t="s">
        <v>710</v>
      </c>
      <c r="C5" s="192" t="s">
        <v>711</v>
      </c>
      <c r="D5" s="194" t="s">
        <v>712</v>
      </c>
      <c r="E5" s="194" t="s">
        <v>713</v>
      </c>
      <c r="F5" s="192">
        <v>65</v>
      </c>
      <c r="G5" s="192">
        <v>130</v>
      </c>
      <c r="H5" s="192">
        <v>20</v>
      </c>
      <c r="I5" s="192">
        <v>46</v>
      </c>
      <c r="J5" s="192">
        <v>130</v>
      </c>
      <c r="K5" s="192">
        <v>30</v>
      </c>
      <c r="L5" s="196"/>
    </row>
    <row r="6" spans="1:12">
      <c r="A6" s="195" t="s">
        <v>700</v>
      </c>
      <c r="B6" s="192" t="s">
        <v>714</v>
      </c>
      <c r="C6" s="192" t="s">
        <v>715</v>
      </c>
      <c r="D6" s="194" t="s">
        <v>716</v>
      </c>
      <c r="E6" s="194" t="s">
        <v>717</v>
      </c>
      <c r="F6" s="192">
        <v>66</v>
      </c>
      <c r="G6" s="192">
        <v>108</v>
      </c>
      <c r="H6" s="192">
        <v>20</v>
      </c>
      <c r="I6" s="192">
        <v>47</v>
      </c>
      <c r="J6" s="192">
        <v>108</v>
      </c>
      <c r="K6" s="192">
        <v>20</v>
      </c>
      <c r="L6" s="196"/>
    </row>
    <row r="7" spans="1:12" ht="25.5">
      <c r="A7" s="199" t="s">
        <v>718</v>
      </c>
      <c r="B7" s="192" t="s">
        <v>719</v>
      </c>
      <c r="C7" s="192" t="s">
        <v>720</v>
      </c>
      <c r="D7" s="194" t="s">
        <v>721</v>
      </c>
      <c r="E7" s="194" t="s">
        <v>722</v>
      </c>
      <c r="F7" s="192">
        <v>64</v>
      </c>
      <c r="G7" s="192">
        <v>130</v>
      </c>
      <c r="H7" s="192">
        <v>20</v>
      </c>
      <c r="I7" s="192">
        <v>45</v>
      </c>
      <c r="J7" s="192">
        <v>130</v>
      </c>
      <c r="K7" s="192">
        <v>33</v>
      </c>
      <c r="L7" s="196"/>
    </row>
    <row r="8" spans="1:12" ht="38.25">
      <c r="A8" s="199" t="s">
        <v>705</v>
      </c>
      <c r="B8" s="192" t="s">
        <v>723</v>
      </c>
      <c r="C8" s="192" t="s">
        <v>724</v>
      </c>
      <c r="D8" s="194" t="s">
        <v>725</v>
      </c>
      <c r="E8" s="194" t="s">
        <v>726</v>
      </c>
      <c r="F8" s="192">
        <v>64</v>
      </c>
      <c r="G8" s="192">
        <v>120</v>
      </c>
      <c r="H8" s="192">
        <v>20</v>
      </c>
      <c r="I8" s="192">
        <v>44</v>
      </c>
      <c r="J8" s="192">
        <v>120</v>
      </c>
      <c r="K8" s="192">
        <v>31</v>
      </c>
      <c r="L8" s="196"/>
    </row>
    <row r="9" spans="1:12">
      <c r="A9" s="195" t="s">
        <v>70</v>
      </c>
      <c r="B9" s="192" t="s">
        <v>727</v>
      </c>
      <c r="C9" s="192" t="s">
        <v>728</v>
      </c>
      <c r="D9" s="194" t="s">
        <v>729</v>
      </c>
      <c r="E9" s="194" t="s">
        <v>730</v>
      </c>
      <c r="F9" s="192">
        <v>50</v>
      </c>
      <c r="G9" s="192">
        <v>150</v>
      </c>
      <c r="H9" s="192">
        <v>20</v>
      </c>
      <c r="I9" s="192">
        <v>50</v>
      </c>
      <c r="J9" s="192">
        <v>150</v>
      </c>
      <c r="K9" s="192">
        <v>20</v>
      </c>
      <c r="L9" s="196"/>
    </row>
    <row r="10" spans="1:12">
      <c r="A10" s="195" t="s">
        <v>731</v>
      </c>
      <c r="B10" s="192" t="s">
        <v>732</v>
      </c>
      <c r="C10" s="192" t="s">
        <v>733</v>
      </c>
      <c r="D10" s="194" t="s">
        <v>734</v>
      </c>
      <c r="E10" s="194" t="s">
        <v>735</v>
      </c>
      <c r="F10" s="192">
        <v>70</v>
      </c>
      <c r="G10" s="192">
        <v>130</v>
      </c>
      <c r="H10" s="192">
        <v>20</v>
      </c>
      <c r="I10" s="192">
        <v>45</v>
      </c>
      <c r="J10" s="192">
        <v>130</v>
      </c>
      <c r="K10" s="192">
        <v>20</v>
      </c>
      <c r="L10" s="196"/>
    </row>
    <row r="11" spans="1:12">
      <c r="A11" s="195" t="s">
        <v>72</v>
      </c>
      <c r="B11" s="192" t="s">
        <v>736</v>
      </c>
      <c r="C11" s="192" t="s">
        <v>737</v>
      </c>
      <c r="D11" s="194" t="s">
        <v>738</v>
      </c>
      <c r="E11" s="194" t="s">
        <v>739</v>
      </c>
      <c r="F11" s="192">
        <v>52</v>
      </c>
      <c r="G11" s="192">
        <v>130</v>
      </c>
      <c r="H11" s="192">
        <v>20</v>
      </c>
      <c r="I11" s="192">
        <v>41</v>
      </c>
      <c r="J11" s="192">
        <v>130</v>
      </c>
      <c r="K11" s="192">
        <v>23</v>
      </c>
      <c r="L11" s="196"/>
    </row>
    <row r="12" spans="1:12">
      <c r="A12" s="195" t="s">
        <v>731</v>
      </c>
      <c r="B12" s="192" t="s">
        <v>740</v>
      </c>
      <c r="C12" s="192" t="s">
        <v>741</v>
      </c>
      <c r="D12" s="194" t="s">
        <v>742</v>
      </c>
      <c r="E12" s="194" t="s">
        <v>743</v>
      </c>
      <c r="F12" s="192">
        <v>50</v>
      </c>
      <c r="G12" s="192">
        <v>150</v>
      </c>
      <c r="H12" s="192">
        <v>20</v>
      </c>
      <c r="I12" s="192">
        <v>50</v>
      </c>
      <c r="J12" s="192">
        <v>150</v>
      </c>
      <c r="K12" s="192">
        <v>20</v>
      </c>
      <c r="L12" s="196"/>
    </row>
    <row r="13" spans="1:12">
      <c r="A13" s="195" t="s">
        <v>72</v>
      </c>
      <c r="B13" s="192" t="s">
        <v>744</v>
      </c>
      <c r="C13" s="192" t="s">
        <v>745</v>
      </c>
      <c r="D13" s="194" t="s">
        <v>746</v>
      </c>
      <c r="E13" s="194" t="s">
        <v>747</v>
      </c>
      <c r="F13" s="192">
        <v>64</v>
      </c>
      <c r="G13" s="192">
        <v>115</v>
      </c>
      <c r="H13" s="192">
        <v>20</v>
      </c>
      <c r="I13" s="192">
        <v>35</v>
      </c>
      <c r="J13" s="192">
        <v>115</v>
      </c>
      <c r="K13" s="192">
        <v>28</v>
      </c>
      <c r="L13" s="196"/>
    </row>
    <row r="14" spans="1:12" ht="15" customHeight="1">
      <c r="A14" s="195" t="s">
        <v>72</v>
      </c>
      <c r="B14" s="192" t="s">
        <v>748</v>
      </c>
      <c r="C14" s="192" t="s">
        <v>749</v>
      </c>
      <c r="D14" s="194" t="s">
        <v>750</v>
      </c>
      <c r="E14" s="194" t="s">
        <v>751</v>
      </c>
      <c r="F14" s="192">
        <v>67</v>
      </c>
      <c r="G14" s="192">
        <v>110</v>
      </c>
      <c r="H14" s="192">
        <v>20</v>
      </c>
      <c r="I14" s="192">
        <v>40</v>
      </c>
      <c r="J14" s="192">
        <v>110</v>
      </c>
      <c r="K14" s="192">
        <v>27</v>
      </c>
    </row>
    <row r="15" spans="1:12" ht="15" customHeight="1">
      <c r="A15" s="195" t="s">
        <v>72</v>
      </c>
      <c r="B15" s="192" t="s">
        <v>752</v>
      </c>
      <c r="C15" s="192" t="s">
        <v>753</v>
      </c>
      <c r="D15" s="194" t="s">
        <v>754</v>
      </c>
      <c r="E15" s="194" t="s">
        <v>755</v>
      </c>
      <c r="F15" s="192">
        <v>60</v>
      </c>
      <c r="G15" s="192">
        <v>112</v>
      </c>
      <c r="H15" s="192">
        <v>20</v>
      </c>
      <c r="I15" s="192">
        <v>44</v>
      </c>
      <c r="J15" s="192">
        <v>112</v>
      </c>
      <c r="K15" s="192">
        <v>27</v>
      </c>
      <c r="L15" s="196"/>
    </row>
    <row r="16" spans="1:12" ht="15" customHeight="1">
      <c r="A16" s="195" t="s">
        <v>72</v>
      </c>
      <c r="B16" s="192" t="s">
        <v>756</v>
      </c>
      <c r="C16" s="192" t="s">
        <v>757</v>
      </c>
      <c r="D16" s="194" t="s">
        <v>758</v>
      </c>
      <c r="E16" s="194" t="s">
        <v>759</v>
      </c>
      <c r="F16" s="192">
        <v>53</v>
      </c>
      <c r="G16" s="192">
        <v>118</v>
      </c>
      <c r="H16" s="192">
        <v>20</v>
      </c>
      <c r="I16" s="192">
        <v>45</v>
      </c>
      <c r="J16" s="200">
        <v>118</v>
      </c>
      <c r="K16" s="192">
        <v>28</v>
      </c>
      <c r="L16" s="196"/>
    </row>
    <row r="17" spans="1:12" ht="15" customHeight="1">
      <c r="A17" s="195" t="s">
        <v>72</v>
      </c>
      <c r="B17" s="192" t="s">
        <v>760</v>
      </c>
      <c r="C17" s="192" t="s">
        <v>761</v>
      </c>
      <c r="D17" s="194" t="s">
        <v>762</v>
      </c>
      <c r="E17" s="194" t="s">
        <v>763</v>
      </c>
      <c r="F17" s="192">
        <v>18</v>
      </c>
      <c r="G17" s="192">
        <v>103</v>
      </c>
      <c r="H17" s="192">
        <v>20</v>
      </c>
      <c r="I17" s="192">
        <v>10</v>
      </c>
      <c r="J17" s="192">
        <v>103</v>
      </c>
      <c r="K17" s="192">
        <v>43</v>
      </c>
      <c r="L17" s="196"/>
    </row>
    <row r="18" spans="1:12" ht="15" customHeight="1">
      <c r="A18" s="195" t="s">
        <v>72</v>
      </c>
      <c r="B18" s="192" t="s">
        <v>764</v>
      </c>
      <c r="C18" s="192" t="s">
        <v>765</v>
      </c>
      <c r="D18" s="194" t="s">
        <v>766</v>
      </c>
      <c r="E18" s="194" t="s">
        <v>767</v>
      </c>
      <c r="F18" s="192">
        <v>67</v>
      </c>
      <c r="G18" s="192">
        <v>130</v>
      </c>
      <c r="H18" s="192">
        <v>20</v>
      </c>
      <c r="I18" s="192">
        <v>47</v>
      </c>
      <c r="J18" s="192">
        <v>130</v>
      </c>
      <c r="K18" s="192">
        <v>29</v>
      </c>
      <c r="L18" s="196"/>
    </row>
    <row r="19" spans="1:12" ht="15" customHeight="1">
      <c r="A19" s="195" t="s">
        <v>72</v>
      </c>
      <c r="B19" s="192" t="s">
        <v>768</v>
      </c>
      <c r="C19" s="192" t="s">
        <v>769</v>
      </c>
      <c r="D19" s="194" t="s">
        <v>770</v>
      </c>
      <c r="E19" s="194" t="s">
        <v>771</v>
      </c>
      <c r="F19" s="192">
        <v>65</v>
      </c>
      <c r="G19" s="192">
        <v>130</v>
      </c>
      <c r="H19" s="192">
        <v>20</v>
      </c>
      <c r="I19" s="192">
        <v>49</v>
      </c>
      <c r="J19" s="192">
        <v>130</v>
      </c>
      <c r="K19" s="192">
        <v>27</v>
      </c>
      <c r="L19" s="196"/>
    </row>
    <row r="20" spans="1:12">
      <c r="A20" s="195" t="s">
        <v>72</v>
      </c>
      <c r="B20" s="192" t="s">
        <v>772</v>
      </c>
      <c r="C20" s="192" t="s">
        <v>773</v>
      </c>
      <c r="D20" s="194" t="s">
        <v>774</v>
      </c>
      <c r="E20" s="194" t="s">
        <v>775</v>
      </c>
      <c r="F20" s="192">
        <v>70</v>
      </c>
      <c r="G20" s="192">
        <v>130</v>
      </c>
      <c r="H20" s="192">
        <v>20</v>
      </c>
      <c r="I20" s="192">
        <v>50</v>
      </c>
      <c r="J20" s="192">
        <v>130</v>
      </c>
      <c r="K20" s="192">
        <v>23</v>
      </c>
      <c r="L20" s="196"/>
    </row>
    <row r="21" spans="1:12">
      <c r="A21" s="195" t="s">
        <v>72</v>
      </c>
      <c r="B21" s="192" t="s">
        <v>776</v>
      </c>
      <c r="C21" s="192" t="s">
        <v>777</v>
      </c>
      <c r="D21" s="194" t="s">
        <v>778</v>
      </c>
      <c r="E21" s="194" t="s">
        <v>779</v>
      </c>
      <c r="F21" s="192">
        <v>62</v>
      </c>
      <c r="G21" s="192">
        <v>130</v>
      </c>
      <c r="H21" s="192">
        <v>20</v>
      </c>
      <c r="I21" s="192">
        <v>44</v>
      </c>
      <c r="J21" s="192">
        <v>130</v>
      </c>
      <c r="K21" s="192">
        <v>30</v>
      </c>
      <c r="L21" s="196"/>
    </row>
    <row r="22" spans="1:12">
      <c r="A22" s="195" t="s">
        <v>72</v>
      </c>
      <c r="B22" s="192" t="s">
        <v>780</v>
      </c>
      <c r="C22" s="192" t="s">
        <v>781</v>
      </c>
      <c r="D22" s="194" t="s">
        <v>782</v>
      </c>
      <c r="E22" s="194" t="s">
        <v>783</v>
      </c>
      <c r="F22" s="192">
        <v>69</v>
      </c>
      <c r="G22" s="192">
        <v>130</v>
      </c>
      <c r="H22" s="192">
        <v>20</v>
      </c>
      <c r="I22" s="192">
        <v>54</v>
      </c>
      <c r="J22" s="192">
        <v>130</v>
      </c>
      <c r="K22" s="192">
        <v>24</v>
      </c>
      <c r="L22" s="196"/>
    </row>
    <row r="23" spans="1:12" ht="15" customHeight="1">
      <c r="A23" s="195" t="s">
        <v>72</v>
      </c>
      <c r="B23" s="192" t="s">
        <v>784</v>
      </c>
      <c r="C23" s="192" t="s">
        <v>785</v>
      </c>
      <c r="D23" s="194" t="s">
        <v>786</v>
      </c>
      <c r="E23" s="194" t="s">
        <v>787</v>
      </c>
      <c r="F23" s="192">
        <v>64</v>
      </c>
      <c r="G23" s="192">
        <v>130</v>
      </c>
      <c r="H23" s="192">
        <v>20</v>
      </c>
      <c r="I23" s="192">
        <v>46</v>
      </c>
      <c r="J23" s="192">
        <v>130</v>
      </c>
      <c r="K23" s="192">
        <v>24</v>
      </c>
    </row>
    <row r="24" spans="1:12" ht="15" customHeight="1">
      <c r="A24" s="195" t="s">
        <v>72</v>
      </c>
      <c r="B24" s="192" t="s">
        <v>788</v>
      </c>
      <c r="C24" s="192" t="s">
        <v>789</v>
      </c>
      <c r="D24" s="194" t="s">
        <v>790</v>
      </c>
      <c r="E24" s="194" t="s">
        <v>791</v>
      </c>
      <c r="F24" s="192">
        <v>64</v>
      </c>
      <c r="G24" s="192">
        <v>130</v>
      </c>
      <c r="H24" s="192">
        <v>20</v>
      </c>
      <c r="I24" s="192">
        <v>50</v>
      </c>
      <c r="J24" s="192">
        <v>130</v>
      </c>
      <c r="K24" s="192">
        <v>29</v>
      </c>
    </row>
    <row r="25" spans="1:12">
      <c r="A25" s="195" t="s">
        <v>72</v>
      </c>
      <c r="B25" s="192" t="s">
        <v>792</v>
      </c>
      <c r="C25" s="192" t="s">
        <v>793</v>
      </c>
      <c r="D25" s="194" t="s">
        <v>794</v>
      </c>
      <c r="E25" s="194" t="s">
        <v>795</v>
      </c>
      <c r="F25" s="192">
        <v>59</v>
      </c>
      <c r="G25" s="192">
        <v>117</v>
      </c>
      <c r="H25" s="192">
        <v>20</v>
      </c>
      <c r="I25" s="192">
        <v>10</v>
      </c>
      <c r="J25" s="192">
        <v>138</v>
      </c>
      <c r="K25" s="192">
        <v>32</v>
      </c>
      <c r="L25" s="196"/>
    </row>
    <row r="26" spans="1:12">
      <c r="A26" s="195" t="s">
        <v>72</v>
      </c>
      <c r="B26" s="192" t="s">
        <v>796</v>
      </c>
      <c r="C26" s="192" t="s">
        <v>13</v>
      </c>
      <c r="D26" s="194" t="s">
        <v>797</v>
      </c>
      <c r="E26" s="194" t="s">
        <v>798</v>
      </c>
      <c r="F26" s="192">
        <v>63</v>
      </c>
      <c r="G26" s="192">
        <v>130</v>
      </c>
      <c r="H26" s="192">
        <v>20</v>
      </c>
      <c r="I26" s="192">
        <v>41</v>
      </c>
      <c r="J26" s="192">
        <v>130</v>
      </c>
      <c r="K26" s="192">
        <v>25</v>
      </c>
      <c r="L26" s="196"/>
    </row>
    <row r="27" spans="1:12">
      <c r="A27" s="195" t="s">
        <v>72</v>
      </c>
      <c r="B27" s="192" t="s">
        <v>799</v>
      </c>
      <c r="C27" s="192" t="s">
        <v>800</v>
      </c>
      <c r="D27" s="194">
        <v>45.287199999999999</v>
      </c>
      <c r="E27" s="194" t="s">
        <v>801</v>
      </c>
      <c r="F27" s="192">
        <v>41</v>
      </c>
      <c r="G27" s="192">
        <v>105</v>
      </c>
      <c r="H27" s="192">
        <v>20</v>
      </c>
      <c r="I27" s="192">
        <v>11</v>
      </c>
      <c r="J27" s="192">
        <v>132</v>
      </c>
      <c r="K27" s="192">
        <v>30</v>
      </c>
      <c r="L27" s="196"/>
    </row>
    <row r="28" spans="1:12">
      <c r="A28" s="195" t="s">
        <v>72</v>
      </c>
      <c r="B28" s="192" t="s">
        <v>802</v>
      </c>
      <c r="C28" s="192" t="s">
        <v>803</v>
      </c>
      <c r="D28" s="194" t="s">
        <v>804</v>
      </c>
      <c r="E28" s="194" t="s">
        <v>805</v>
      </c>
      <c r="F28" s="192">
        <v>55</v>
      </c>
      <c r="G28" s="192">
        <v>110</v>
      </c>
      <c r="H28" s="192">
        <v>20</v>
      </c>
      <c r="I28" s="192">
        <v>33</v>
      </c>
      <c r="J28" s="192">
        <v>110</v>
      </c>
      <c r="K28" s="192">
        <v>35</v>
      </c>
      <c r="L28" s="196"/>
    </row>
    <row r="29" spans="1:12">
      <c r="A29" s="195" t="s">
        <v>72</v>
      </c>
      <c r="B29" s="192" t="s">
        <v>806</v>
      </c>
      <c r="C29" s="192" t="s">
        <v>807</v>
      </c>
      <c r="D29" s="194" t="s">
        <v>808</v>
      </c>
      <c r="E29" s="194" t="s">
        <v>809</v>
      </c>
      <c r="F29" s="192">
        <v>41</v>
      </c>
      <c r="G29" s="192">
        <v>111</v>
      </c>
      <c r="H29" s="192">
        <v>20</v>
      </c>
      <c r="I29" s="192">
        <v>10</v>
      </c>
      <c r="J29" s="192">
        <v>111</v>
      </c>
      <c r="K29" s="192">
        <v>50</v>
      </c>
      <c r="L29" s="196"/>
    </row>
    <row r="30" spans="1:12">
      <c r="A30" s="195" t="s">
        <v>72</v>
      </c>
      <c r="B30" s="192" t="s">
        <v>810</v>
      </c>
      <c r="C30" s="192" t="s">
        <v>811</v>
      </c>
      <c r="D30" s="194" t="s">
        <v>812</v>
      </c>
      <c r="E30" s="194" t="s">
        <v>813</v>
      </c>
      <c r="F30" s="192">
        <v>70</v>
      </c>
      <c r="G30" s="192">
        <v>130</v>
      </c>
      <c r="H30" s="192">
        <v>20</v>
      </c>
      <c r="I30" s="192">
        <v>51</v>
      </c>
      <c r="J30" s="192">
        <v>130</v>
      </c>
      <c r="K30" s="192">
        <v>24</v>
      </c>
      <c r="L30" s="196"/>
    </row>
    <row r="31" spans="1:12">
      <c r="A31" s="195" t="s">
        <v>72</v>
      </c>
      <c r="B31" s="192" t="s">
        <v>814</v>
      </c>
      <c r="C31" s="192" t="s">
        <v>815</v>
      </c>
      <c r="D31" s="194" t="s">
        <v>816</v>
      </c>
      <c r="E31" s="194" t="s">
        <v>817</v>
      </c>
      <c r="F31" s="192">
        <v>61</v>
      </c>
      <c r="G31" s="192">
        <v>117</v>
      </c>
      <c r="H31" s="192">
        <v>20</v>
      </c>
      <c r="I31" s="192">
        <v>42</v>
      </c>
      <c r="J31" s="192">
        <v>117</v>
      </c>
      <c r="K31" s="192">
        <v>27</v>
      </c>
      <c r="L31" s="196"/>
    </row>
    <row r="32" spans="1:12" ht="38.25">
      <c r="A32" s="199" t="s">
        <v>818</v>
      </c>
      <c r="B32" s="192" t="s">
        <v>819</v>
      </c>
      <c r="C32" s="192" t="s">
        <v>820</v>
      </c>
      <c r="D32" s="194" t="s">
        <v>821</v>
      </c>
      <c r="E32" s="194" t="s">
        <v>822</v>
      </c>
      <c r="F32" s="192">
        <v>41</v>
      </c>
      <c r="G32" s="192">
        <v>103</v>
      </c>
      <c r="H32" s="192">
        <v>20</v>
      </c>
      <c r="I32" s="192">
        <v>30</v>
      </c>
      <c r="J32" s="192">
        <v>103</v>
      </c>
      <c r="K32" s="192">
        <v>28</v>
      </c>
      <c r="L32" s="196"/>
    </row>
    <row r="33" spans="1:12">
      <c r="A33" s="195" t="s">
        <v>72</v>
      </c>
      <c r="B33" s="192" t="s">
        <v>823</v>
      </c>
      <c r="C33" s="192" t="s">
        <v>824</v>
      </c>
      <c r="D33" s="194" t="s">
        <v>825</v>
      </c>
      <c r="E33" s="194" t="s">
        <v>826</v>
      </c>
      <c r="F33" s="192">
        <v>70</v>
      </c>
      <c r="G33" s="192">
        <v>116</v>
      </c>
      <c r="H33" s="192">
        <v>20</v>
      </c>
      <c r="I33" s="192">
        <v>53</v>
      </c>
      <c r="J33" s="192">
        <v>116</v>
      </c>
      <c r="K33" s="192">
        <v>26</v>
      </c>
      <c r="L33" s="196"/>
    </row>
    <row r="34" spans="1:12" ht="22.5" customHeight="1">
      <c r="A34" s="195" t="s">
        <v>72</v>
      </c>
      <c r="B34" s="192" t="s">
        <v>827</v>
      </c>
      <c r="C34" s="192" t="s">
        <v>828</v>
      </c>
      <c r="D34" s="194" t="s">
        <v>829</v>
      </c>
      <c r="E34" s="194" t="s">
        <v>830</v>
      </c>
      <c r="F34" s="192">
        <v>59</v>
      </c>
      <c r="G34" s="192">
        <v>118</v>
      </c>
      <c r="H34" s="192">
        <v>20</v>
      </c>
      <c r="I34" s="192">
        <v>31</v>
      </c>
      <c r="J34" s="192">
        <v>118</v>
      </c>
      <c r="K34" s="192">
        <v>43</v>
      </c>
      <c r="L34" s="196"/>
    </row>
    <row r="35" spans="1:12">
      <c r="A35" s="195" t="s">
        <v>72</v>
      </c>
      <c r="B35" s="192" t="s">
        <v>831</v>
      </c>
      <c r="C35" s="192" t="s">
        <v>832</v>
      </c>
      <c r="D35" s="194" t="s">
        <v>833</v>
      </c>
      <c r="E35" s="194" t="s">
        <v>834</v>
      </c>
      <c r="F35" s="192">
        <v>28</v>
      </c>
      <c r="G35" s="192">
        <v>116</v>
      </c>
      <c r="H35" s="192">
        <v>20</v>
      </c>
      <c r="I35" s="192">
        <v>10</v>
      </c>
      <c r="J35" s="192">
        <v>116</v>
      </c>
      <c r="K35" s="192">
        <v>43</v>
      </c>
      <c r="L35" s="196"/>
    </row>
    <row r="36" spans="1:12">
      <c r="A36" s="195" t="s">
        <v>72</v>
      </c>
      <c r="B36" s="192" t="s">
        <v>835</v>
      </c>
      <c r="C36" s="192" t="s">
        <v>836</v>
      </c>
      <c r="D36" s="194" t="s">
        <v>837</v>
      </c>
      <c r="E36" s="194" t="s">
        <v>838</v>
      </c>
      <c r="F36" s="192">
        <v>73</v>
      </c>
      <c r="G36" s="192">
        <v>113</v>
      </c>
      <c r="H36" s="192">
        <v>20</v>
      </c>
      <c r="I36" s="192">
        <v>49</v>
      </c>
      <c r="J36" s="192">
        <v>113</v>
      </c>
      <c r="K36" s="192">
        <v>24</v>
      </c>
      <c r="L36" s="196"/>
    </row>
    <row r="37" spans="1:12">
      <c r="A37" s="195" t="s">
        <v>72</v>
      </c>
      <c r="B37" s="192" t="s">
        <v>839</v>
      </c>
      <c r="C37" s="192" t="s">
        <v>840</v>
      </c>
      <c r="D37" s="194" t="s">
        <v>841</v>
      </c>
      <c r="E37" s="194" t="s">
        <v>842</v>
      </c>
      <c r="F37" s="192">
        <v>70</v>
      </c>
      <c r="G37" s="192">
        <v>116</v>
      </c>
      <c r="H37" s="192">
        <v>20</v>
      </c>
      <c r="I37" s="192">
        <v>52</v>
      </c>
      <c r="J37" s="192">
        <v>116</v>
      </c>
      <c r="K37" s="192">
        <v>25</v>
      </c>
      <c r="L37" s="196"/>
    </row>
    <row r="38" spans="1:12" ht="38.25">
      <c r="A38" s="199" t="s">
        <v>843</v>
      </c>
      <c r="B38" s="192" t="s">
        <v>844</v>
      </c>
      <c r="C38" s="192" t="s">
        <v>845</v>
      </c>
      <c r="D38" s="194" t="s">
        <v>846</v>
      </c>
      <c r="E38" s="194" t="s">
        <v>847</v>
      </c>
      <c r="F38" s="192">
        <v>50</v>
      </c>
      <c r="G38" s="192">
        <v>150</v>
      </c>
      <c r="H38" s="192">
        <v>20</v>
      </c>
      <c r="I38" s="192">
        <v>50</v>
      </c>
      <c r="J38" s="192">
        <v>150</v>
      </c>
      <c r="K38" s="192">
        <v>20</v>
      </c>
      <c r="L38" s="196"/>
    </row>
    <row r="39" spans="1:12">
      <c r="A39" s="195" t="s">
        <v>700</v>
      </c>
      <c r="B39" s="192" t="s">
        <v>848</v>
      </c>
      <c r="C39" s="192" t="s">
        <v>849</v>
      </c>
      <c r="D39" s="194" t="s">
        <v>850</v>
      </c>
      <c r="E39" s="194" t="s">
        <v>851</v>
      </c>
      <c r="F39" s="192">
        <v>45</v>
      </c>
      <c r="G39" s="192">
        <v>103</v>
      </c>
      <c r="H39" s="192">
        <v>20</v>
      </c>
      <c r="I39" s="192">
        <v>32</v>
      </c>
      <c r="J39" s="192">
        <v>103</v>
      </c>
      <c r="K39" s="192">
        <v>35</v>
      </c>
      <c r="L39" s="196"/>
    </row>
    <row r="40" spans="1:12">
      <c r="A40" s="195" t="s">
        <v>72</v>
      </c>
      <c r="B40" s="192" t="s">
        <v>852</v>
      </c>
      <c r="C40" s="192" t="s">
        <v>853</v>
      </c>
      <c r="D40" s="194" t="s">
        <v>854</v>
      </c>
      <c r="E40" s="194" t="s">
        <v>855</v>
      </c>
      <c r="F40" s="192">
        <v>70</v>
      </c>
      <c r="G40" s="192">
        <v>121</v>
      </c>
      <c r="H40" s="192">
        <v>20</v>
      </c>
      <c r="I40" s="192">
        <v>50</v>
      </c>
      <c r="J40" s="192">
        <v>121</v>
      </c>
      <c r="K40" s="192">
        <v>27</v>
      </c>
      <c r="L40" s="196"/>
    </row>
    <row r="41" spans="1:12">
      <c r="A41" s="195" t="s">
        <v>856</v>
      </c>
      <c r="B41" s="192" t="s">
        <v>857</v>
      </c>
      <c r="C41" s="192" t="s">
        <v>858</v>
      </c>
      <c r="D41" s="194" t="s">
        <v>859</v>
      </c>
      <c r="E41" s="194" t="s">
        <v>860</v>
      </c>
      <c r="F41" s="192">
        <v>50</v>
      </c>
      <c r="G41" s="192">
        <v>150</v>
      </c>
      <c r="H41" s="192">
        <v>20</v>
      </c>
      <c r="I41" s="192">
        <v>50</v>
      </c>
      <c r="J41" s="192">
        <v>150</v>
      </c>
      <c r="K41" s="192">
        <v>20</v>
      </c>
      <c r="L41" s="196"/>
    </row>
    <row r="42" spans="1:12">
      <c r="A42" s="195" t="s">
        <v>856</v>
      </c>
      <c r="B42" s="192" t="s">
        <v>861</v>
      </c>
      <c r="C42" s="192" t="s">
        <v>862</v>
      </c>
      <c r="D42" s="194" t="s">
        <v>863</v>
      </c>
      <c r="E42" s="194" t="s">
        <v>864</v>
      </c>
      <c r="F42" s="192">
        <v>50</v>
      </c>
      <c r="G42" s="192">
        <v>150</v>
      </c>
      <c r="H42" s="192">
        <v>20</v>
      </c>
      <c r="I42" s="192">
        <v>50</v>
      </c>
      <c r="J42" s="192">
        <v>150</v>
      </c>
      <c r="K42" s="192">
        <v>20</v>
      </c>
      <c r="L42" s="196"/>
    </row>
    <row r="43" spans="1:12">
      <c r="A43" s="195" t="s">
        <v>700</v>
      </c>
      <c r="B43" s="192" t="s">
        <v>865</v>
      </c>
      <c r="C43" s="192" t="s">
        <v>866</v>
      </c>
      <c r="D43" s="194" t="s">
        <v>867</v>
      </c>
      <c r="E43" s="194" t="s">
        <v>868</v>
      </c>
      <c r="F43" s="192">
        <v>10</v>
      </c>
      <c r="G43" s="192">
        <v>86</v>
      </c>
      <c r="H43" s="192">
        <v>20</v>
      </c>
      <c r="I43" s="192">
        <v>10</v>
      </c>
      <c r="J43" s="192">
        <v>86</v>
      </c>
      <c r="K43" s="192">
        <v>20</v>
      </c>
      <c r="L43" s="196"/>
    </row>
    <row r="44" spans="1:12">
      <c r="A44" s="195" t="s">
        <v>72</v>
      </c>
      <c r="B44" s="192" t="s">
        <v>869</v>
      </c>
      <c r="C44" s="192" t="s">
        <v>870</v>
      </c>
      <c r="D44" s="194" t="s">
        <v>871</v>
      </c>
      <c r="E44" s="194" t="s">
        <v>872</v>
      </c>
      <c r="F44" s="192">
        <v>70</v>
      </c>
      <c r="G44" s="192">
        <v>117</v>
      </c>
      <c r="H44" s="192">
        <v>20</v>
      </c>
      <c r="I44" s="192">
        <v>50</v>
      </c>
      <c r="J44" s="192">
        <v>117</v>
      </c>
      <c r="K44" s="192">
        <v>24</v>
      </c>
      <c r="L44" s="196"/>
    </row>
    <row r="45" spans="1:12">
      <c r="A45" s="195" t="s">
        <v>72</v>
      </c>
      <c r="B45" s="192" t="s">
        <v>873</v>
      </c>
      <c r="C45" s="192" t="s">
        <v>874</v>
      </c>
      <c r="D45" s="194" t="s">
        <v>875</v>
      </c>
      <c r="E45" s="194" t="s">
        <v>876</v>
      </c>
      <c r="F45" s="192">
        <v>67</v>
      </c>
      <c r="G45" s="192">
        <v>111</v>
      </c>
      <c r="H45" s="192">
        <v>20</v>
      </c>
      <c r="I45" s="192">
        <v>35</v>
      </c>
      <c r="J45" s="200">
        <v>121</v>
      </c>
      <c r="K45" s="192">
        <v>24</v>
      </c>
      <c r="L45" s="196"/>
    </row>
    <row r="46" spans="1:12">
      <c r="A46" s="195" t="s">
        <v>72</v>
      </c>
      <c r="B46" s="192" t="s">
        <v>877</v>
      </c>
      <c r="C46" s="192" t="s">
        <v>878</v>
      </c>
      <c r="D46" s="194" t="s">
        <v>879</v>
      </c>
      <c r="E46" s="194" t="s">
        <v>880</v>
      </c>
      <c r="F46" s="192">
        <v>67</v>
      </c>
      <c r="G46" s="192">
        <v>112</v>
      </c>
      <c r="H46" s="192">
        <v>20</v>
      </c>
      <c r="I46" s="192">
        <v>45</v>
      </c>
      <c r="J46" s="192">
        <v>112</v>
      </c>
      <c r="K46" s="192">
        <v>27</v>
      </c>
      <c r="L46" s="196"/>
    </row>
    <row r="47" spans="1:12">
      <c r="A47" s="195" t="s">
        <v>72</v>
      </c>
      <c r="B47" s="192" t="s">
        <v>881</v>
      </c>
      <c r="C47" s="192" t="s">
        <v>882</v>
      </c>
      <c r="D47" s="194" t="s">
        <v>883</v>
      </c>
      <c r="E47" s="194" t="s">
        <v>884</v>
      </c>
      <c r="F47" s="192">
        <v>59</v>
      </c>
      <c r="G47" s="192">
        <v>117</v>
      </c>
      <c r="H47" s="192">
        <v>20</v>
      </c>
      <c r="I47" s="192">
        <v>35</v>
      </c>
      <c r="J47" s="192">
        <v>117</v>
      </c>
      <c r="K47" s="192">
        <v>23</v>
      </c>
      <c r="L47" s="196"/>
    </row>
    <row r="48" spans="1:12">
      <c r="A48" s="195" t="s">
        <v>72</v>
      </c>
      <c r="B48" s="192" t="s">
        <v>885</v>
      </c>
      <c r="C48" s="192" t="s">
        <v>886</v>
      </c>
      <c r="D48" s="194" t="s">
        <v>887</v>
      </c>
      <c r="E48" s="194" t="s">
        <v>888</v>
      </c>
      <c r="F48" s="192">
        <v>70</v>
      </c>
      <c r="G48" s="192">
        <v>112</v>
      </c>
      <c r="H48" s="192">
        <v>20</v>
      </c>
      <c r="I48" s="192">
        <v>48</v>
      </c>
      <c r="J48" s="192">
        <v>112</v>
      </c>
      <c r="K48" s="192">
        <v>24</v>
      </c>
      <c r="L48" s="196"/>
    </row>
    <row r="49" spans="1:12" ht="25.5">
      <c r="A49" s="199" t="s">
        <v>889</v>
      </c>
      <c r="B49" s="192" t="s">
        <v>890</v>
      </c>
      <c r="C49" s="192" t="s">
        <v>891</v>
      </c>
      <c r="D49" s="194" t="s">
        <v>892</v>
      </c>
      <c r="E49" s="194" t="s">
        <v>893</v>
      </c>
      <c r="F49" s="192">
        <v>10</v>
      </c>
      <c r="G49" s="192">
        <v>130</v>
      </c>
      <c r="H49" s="192">
        <v>20</v>
      </c>
      <c r="I49" s="192">
        <v>10</v>
      </c>
      <c r="J49" s="192">
        <v>130</v>
      </c>
      <c r="K49" s="192">
        <v>20</v>
      </c>
      <c r="L49" s="196"/>
    </row>
    <row r="50" spans="1:12" ht="25.5">
      <c r="A50" s="199" t="s">
        <v>894</v>
      </c>
      <c r="B50" s="192" t="s">
        <v>895</v>
      </c>
      <c r="C50" s="192" t="s">
        <v>896</v>
      </c>
      <c r="D50" s="194" t="s">
        <v>897</v>
      </c>
      <c r="E50" s="194" t="s">
        <v>898</v>
      </c>
      <c r="F50" s="192">
        <v>62</v>
      </c>
      <c r="G50" s="192">
        <v>130</v>
      </c>
      <c r="H50" s="192">
        <v>20</v>
      </c>
      <c r="I50" s="192">
        <v>47</v>
      </c>
      <c r="J50" s="192">
        <v>130</v>
      </c>
      <c r="K50" s="192">
        <v>30</v>
      </c>
      <c r="L50" s="196"/>
    </row>
    <row r="51" spans="1:12">
      <c r="A51" s="195" t="s">
        <v>856</v>
      </c>
      <c r="B51" s="192" t="s">
        <v>899</v>
      </c>
      <c r="C51" s="192" t="s">
        <v>900</v>
      </c>
      <c r="D51" s="194" t="s">
        <v>901</v>
      </c>
      <c r="E51" s="194" t="s">
        <v>902</v>
      </c>
      <c r="F51" s="192">
        <v>50</v>
      </c>
      <c r="G51" s="192">
        <v>150</v>
      </c>
      <c r="H51" s="192">
        <v>20</v>
      </c>
      <c r="I51" s="192">
        <v>50</v>
      </c>
      <c r="J51" s="192">
        <v>150</v>
      </c>
      <c r="K51" s="192">
        <v>20</v>
      </c>
      <c r="L51" s="196"/>
    </row>
    <row r="52" spans="1:12">
      <c r="A52" s="195" t="s">
        <v>72</v>
      </c>
      <c r="B52" s="192" t="s">
        <v>903</v>
      </c>
      <c r="C52" s="192" t="s">
        <v>904</v>
      </c>
      <c r="D52" s="194" t="s">
        <v>905</v>
      </c>
      <c r="E52" s="194" t="s">
        <v>906</v>
      </c>
      <c r="F52" s="192">
        <v>70</v>
      </c>
      <c r="G52" s="192">
        <v>130</v>
      </c>
      <c r="H52" s="192">
        <v>20</v>
      </c>
      <c r="I52" s="197">
        <v>51</v>
      </c>
      <c r="J52" s="197">
        <v>130</v>
      </c>
      <c r="K52" s="192">
        <v>27</v>
      </c>
      <c r="L52" s="196"/>
    </row>
    <row r="53" spans="1:12">
      <c r="A53" s="195" t="s">
        <v>72</v>
      </c>
      <c r="B53" s="192" t="s">
        <v>907</v>
      </c>
      <c r="C53" s="192" t="s">
        <v>908</v>
      </c>
      <c r="D53" s="194" t="s">
        <v>909</v>
      </c>
      <c r="E53" s="194" t="s">
        <v>910</v>
      </c>
      <c r="F53" s="192">
        <v>55</v>
      </c>
      <c r="G53" s="192">
        <v>130</v>
      </c>
      <c r="H53" s="192">
        <v>20</v>
      </c>
      <c r="I53" s="197">
        <v>40</v>
      </c>
      <c r="J53" s="197">
        <v>130</v>
      </c>
      <c r="K53" s="192">
        <v>30</v>
      </c>
      <c r="L53" s="196"/>
    </row>
    <row r="54" spans="1:12">
      <c r="A54" s="195" t="s">
        <v>72</v>
      </c>
      <c r="B54" s="192" t="s">
        <v>911</v>
      </c>
      <c r="C54" s="192" t="s">
        <v>737</v>
      </c>
      <c r="D54" s="194" t="s">
        <v>738</v>
      </c>
      <c r="E54" s="194" t="s">
        <v>739</v>
      </c>
      <c r="F54" s="192">
        <v>52</v>
      </c>
      <c r="G54" s="192">
        <v>130</v>
      </c>
      <c r="H54" s="192">
        <v>20</v>
      </c>
      <c r="I54" s="192">
        <v>41</v>
      </c>
      <c r="J54" s="192">
        <v>130</v>
      </c>
      <c r="K54" s="192">
        <v>23</v>
      </c>
      <c r="L54" s="196"/>
    </row>
    <row r="55" spans="1:12">
      <c r="A55" s="195" t="s">
        <v>72</v>
      </c>
      <c r="B55" s="192" t="s">
        <v>912</v>
      </c>
      <c r="C55" s="192" t="s">
        <v>913</v>
      </c>
      <c r="D55" s="194" t="s">
        <v>914</v>
      </c>
      <c r="E55" s="194" t="s">
        <v>915</v>
      </c>
      <c r="F55" s="192">
        <v>59</v>
      </c>
      <c r="G55" s="192">
        <v>125</v>
      </c>
      <c r="H55" s="192">
        <v>20</v>
      </c>
      <c r="I55" s="192">
        <v>49</v>
      </c>
      <c r="J55" s="192">
        <v>125</v>
      </c>
      <c r="K55" s="192">
        <v>25</v>
      </c>
      <c r="L55" s="196"/>
    </row>
    <row r="56" spans="1:12">
      <c r="A56" s="195" t="s">
        <v>72</v>
      </c>
      <c r="B56" s="192" t="s">
        <v>916</v>
      </c>
      <c r="C56" s="192" t="s">
        <v>917</v>
      </c>
      <c r="D56" s="194" t="s">
        <v>918</v>
      </c>
      <c r="E56" s="194" t="s">
        <v>919</v>
      </c>
      <c r="F56" s="192">
        <v>53</v>
      </c>
      <c r="G56" s="192">
        <v>131</v>
      </c>
      <c r="H56" s="192">
        <v>20</v>
      </c>
      <c r="I56" s="192">
        <v>47</v>
      </c>
      <c r="J56" s="192">
        <v>131</v>
      </c>
      <c r="K56" s="192">
        <v>24</v>
      </c>
      <c r="L56" s="196"/>
    </row>
    <row r="57" spans="1:12" ht="25.5">
      <c r="A57" s="199" t="s">
        <v>920</v>
      </c>
      <c r="B57" s="192" t="s">
        <v>921</v>
      </c>
      <c r="C57" s="192" t="s">
        <v>922</v>
      </c>
      <c r="D57" s="194" t="s">
        <v>923</v>
      </c>
      <c r="E57" s="194" t="s">
        <v>924</v>
      </c>
      <c r="F57" s="192">
        <v>10</v>
      </c>
      <c r="G57" s="192">
        <v>150</v>
      </c>
      <c r="H57" s="192">
        <v>20</v>
      </c>
      <c r="I57" s="192">
        <v>10</v>
      </c>
      <c r="J57" s="192">
        <v>150</v>
      </c>
      <c r="K57" s="192">
        <v>20</v>
      </c>
      <c r="L57" s="196"/>
    </row>
    <row r="58" spans="1:12" ht="51">
      <c r="A58" s="199" t="s">
        <v>925</v>
      </c>
      <c r="B58" s="192" t="s">
        <v>926</v>
      </c>
      <c r="C58" s="192" t="s">
        <v>927</v>
      </c>
      <c r="D58" s="194" t="s">
        <v>928</v>
      </c>
      <c r="E58" s="194" t="s">
        <v>929</v>
      </c>
      <c r="F58" s="192">
        <v>70</v>
      </c>
      <c r="G58" s="192">
        <v>114</v>
      </c>
      <c r="H58" s="192">
        <v>20</v>
      </c>
      <c r="I58" s="192">
        <v>53</v>
      </c>
      <c r="J58" s="192">
        <v>114</v>
      </c>
      <c r="K58" s="192">
        <v>27</v>
      </c>
      <c r="L58" s="196"/>
    </row>
    <row r="59" spans="1:12">
      <c r="A59" s="195" t="s">
        <v>72</v>
      </c>
      <c r="B59" s="192" t="s">
        <v>930</v>
      </c>
      <c r="C59" s="192" t="s">
        <v>931</v>
      </c>
      <c r="D59" s="194" t="s">
        <v>932</v>
      </c>
      <c r="E59" s="194" t="s">
        <v>933</v>
      </c>
      <c r="F59" s="192">
        <v>65</v>
      </c>
      <c r="G59" s="192">
        <v>125</v>
      </c>
      <c r="H59" s="192">
        <v>20</v>
      </c>
      <c r="I59" s="192">
        <v>54</v>
      </c>
      <c r="J59" s="192">
        <v>125</v>
      </c>
      <c r="K59" s="192">
        <v>24</v>
      </c>
      <c r="L59" s="196"/>
    </row>
    <row r="60" spans="1:12">
      <c r="A60" s="195" t="s">
        <v>72</v>
      </c>
      <c r="B60" s="192" t="s">
        <v>934</v>
      </c>
      <c r="C60" s="192" t="s">
        <v>935</v>
      </c>
      <c r="D60" s="194" t="s">
        <v>936</v>
      </c>
      <c r="E60" s="194" t="s">
        <v>937</v>
      </c>
      <c r="F60" s="192">
        <v>37</v>
      </c>
      <c r="G60" s="192">
        <v>123</v>
      </c>
      <c r="H60" s="192">
        <v>20</v>
      </c>
      <c r="I60" s="197">
        <v>29</v>
      </c>
      <c r="J60" s="197">
        <v>124</v>
      </c>
      <c r="K60" s="192">
        <v>29</v>
      </c>
      <c r="L60" s="196"/>
    </row>
    <row r="61" spans="1:12">
      <c r="A61" s="195" t="s">
        <v>72</v>
      </c>
      <c r="B61" s="192" t="s">
        <v>938</v>
      </c>
      <c r="C61" s="192" t="s">
        <v>939</v>
      </c>
      <c r="D61" s="194" t="s">
        <v>940</v>
      </c>
      <c r="E61" s="194" t="s">
        <v>941</v>
      </c>
      <c r="F61" s="192">
        <v>70</v>
      </c>
      <c r="G61" s="192">
        <v>130</v>
      </c>
      <c r="H61" s="192">
        <v>20</v>
      </c>
      <c r="I61" s="197">
        <v>53</v>
      </c>
      <c r="J61" s="197">
        <v>130</v>
      </c>
      <c r="K61" s="192">
        <v>22</v>
      </c>
      <c r="L61" s="196"/>
    </row>
    <row r="62" spans="1:12">
      <c r="A62" s="195" t="s">
        <v>72</v>
      </c>
      <c r="B62" s="192" t="s">
        <v>942</v>
      </c>
      <c r="C62" s="192" t="s">
        <v>943</v>
      </c>
      <c r="D62" s="194" t="s">
        <v>944</v>
      </c>
      <c r="E62" s="194" t="s">
        <v>945</v>
      </c>
      <c r="F62" s="192">
        <v>66</v>
      </c>
      <c r="G62" s="192">
        <v>130</v>
      </c>
      <c r="H62" s="192">
        <v>20</v>
      </c>
      <c r="I62" s="197">
        <v>52</v>
      </c>
      <c r="J62" s="197">
        <v>130</v>
      </c>
      <c r="K62" s="192">
        <v>22</v>
      </c>
      <c r="L62" s="196"/>
    </row>
    <row r="63" spans="1:12">
      <c r="A63" s="195" t="s">
        <v>72</v>
      </c>
      <c r="B63" s="192" t="s">
        <v>946</v>
      </c>
      <c r="C63" s="192" t="s">
        <v>947</v>
      </c>
      <c r="D63" s="194" t="s">
        <v>948</v>
      </c>
      <c r="E63" s="194" t="s">
        <v>949</v>
      </c>
      <c r="F63" s="192">
        <v>70</v>
      </c>
      <c r="G63" s="192">
        <v>130</v>
      </c>
      <c r="H63" s="192">
        <v>20</v>
      </c>
      <c r="I63" s="197">
        <v>51</v>
      </c>
      <c r="J63" s="197">
        <v>130</v>
      </c>
      <c r="K63" s="192">
        <v>22</v>
      </c>
      <c r="L63" s="196"/>
    </row>
    <row r="64" spans="1:12">
      <c r="A64" s="195" t="s">
        <v>72</v>
      </c>
      <c r="B64" s="192" t="s">
        <v>950</v>
      </c>
      <c r="C64" s="192" t="s">
        <v>951</v>
      </c>
      <c r="D64" s="194" t="s">
        <v>952</v>
      </c>
      <c r="E64" s="194" t="s">
        <v>953</v>
      </c>
      <c r="F64" s="192">
        <v>68</v>
      </c>
      <c r="G64" s="192">
        <v>130</v>
      </c>
      <c r="H64" s="192">
        <v>20</v>
      </c>
      <c r="I64" s="197">
        <v>50</v>
      </c>
      <c r="J64" s="197">
        <v>130</v>
      </c>
      <c r="K64" s="192">
        <v>25</v>
      </c>
      <c r="L64" s="196"/>
    </row>
    <row r="65" spans="1:12">
      <c r="A65" s="195" t="s">
        <v>72</v>
      </c>
      <c r="B65" s="192" t="s">
        <v>954</v>
      </c>
      <c r="C65" s="192" t="s">
        <v>955</v>
      </c>
      <c r="D65" s="194" t="s">
        <v>956</v>
      </c>
      <c r="E65" s="194" t="s">
        <v>957</v>
      </c>
      <c r="F65" s="192">
        <v>53</v>
      </c>
      <c r="G65" s="192">
        <v>121</v>
      </c>
      <c r="H65" s="192">
        <v>20</v>
      </c>
      <c r="I65" s="197">
        <v>43</v>
      </c>
      <c r="J65" s="197">
        <v>124</v>
      </c>
      <c r="K65" s="192">
        <v>20</v>
      </c>
      <c r="L65" s="196"/>
    </row>
    <row r="66" spans="1:12">
      <c r="A66" s="195" t="s">
        <v>72</v>
      </c>
      <c r="B66" s="192" t="s">
        <v>958</v>
      </c>
      <c r="C66" s="192" t="s">
        <v>959</v>
      </c>
      <c r="D66" s="194" t="s">
        <v>960</v>
      </c>
      <c r="E66" s="194" t="s">
        <v>961</v>
      </c>
      <c r="F66" s="192">
        <v>77</v>
      </c>
      <c r="G66" s="192">
        <v>118</v>
      </c>
      <c r="H66" s="192">
        <v>20</v>
      </c>
      <c r="I66" s="197">
        <v>57</v>
      </c>
      <c r="J66" s="197">
        <v>121</v>
      </c>
      <c r="K66" s="192">
        <v>29</v>
      </c>
      <c r="L66" s="196"/>
    </row>
    <row r="67" spans="1:12">
      <c r="A67" s="195" t="s">
        <v>72</v>
      </c>
      <c r="B67" s="192" t="s">
        <v>962</v>
      </c>
      <c r="C67" s="192" t="s">
        <v>963</v>
      </c>
      <c r="D67" s="194" t="s">
        <v>964</v>
      </c>
      <c r="E67" s="194" t="s">
        <v>965</v>
      </c>
      <c r="F67" s="192">
        <v>70</v>
      </c>
      <c r="G67" s="192">
        <v>118</v>
      </c>
      <c r="H67" s="192">
        <v>20</v>
      </c>
      <c r="I67" s="197">
        <v>53</v>
      </c>
      <c r="J67" s="197">
        <v>118</v>
      </c>
      <c r="K67" s="192">
        <v>20</v>
      </c>
      <c r="L67" s="196"/>
    </row>
    <row r="68" spans="1:12">
      <c r="A68" s="195" t="s">
        <v>72</v>
      </c>
      <c r="B68" s="192" t="s">
        <v>966</v>
      </c>
      <c r="C68" s="192" t="s">
        <v>967</v>
      </c>
      <c r="D68" s="194" t="s">
        <v>968</v>
      </c>
      <c r="E68" s="194" t="s">
        <v>969</v>
      </c>
      <c r="F68" s="192">
        <v>58</v>
      </c>
      <c r="G68" s="192">
        <v>121</v>
      </c>
      <c r="H68" s="192">
        <v>20</v>
      </c>
      <c r="I68" s="197">
        <v>53</v>
      </c>
      <c r="J68" s="197">
        <v>121</v>
      </c>
      <c r="K68" s="192">
        <v>28</v>
      </c>
      <c r="L68" s="196"/>
    </row>
    <row r="69" spans="1:12">
      <c r="A69" s="195" t="s">
        <v>72</v>
      </c>
      <c r="B69" s="192" t="s">
        <v>595</v>
      </c>
      <c r="C69" s="192" t="s">
        <v>596</v>
      </c>
      <c r="D69" s="194" t="s">
        <v>970</v>
      </c>
      <c r="E69" s="194" t="s">
        <v>971</v>
      </c>
      <c r="F69" s="192">
        <v>70</v>
      </c>
      <c r="G69" s="192">
        <v>130</v>
      </c>
      <c r="H69" s="192">
        <v>20</v>
      </c>
      <c r="I69" s="197">
        <v>52</v>
      </c>
      <c r="J69" s="197">
        <v>130</v>
      </c>
      <c r="K69" s="192">
        <v>23</v>
      </c>
      <c r="L69" s="196"/>
    </row>
    <row r="70" spans="1:12">
      <c r="A70" s="195" t="s">
        <v>72</v>
      </c>
      <c r="B70" s="192" t="s">
        <v>972</v>
      </c>
      <c r="C70" s="192" t="s">
        <v>973</v>
      </c>
      <c r="D70" s="194" t="s">
        <v>974</v>
      </c>
      <c r="E70" s="194" t="s">
        <v>975</v>
      </c>
      <c r="F70" s="192">
        <v>31</v>
      </c>
      <c r="G70" s="192">
        <v>123</v>
      </c>
      <c r="H70" s="192">
        <v>20</v>
      </c>
      <c r="I70" s="197">
        <v>10</v>
      </c>
      <c r="J70" s="197">
        <v>130</v>
      </c>
      <c r="K70" s="192">
        <v>50</v>
      </c>
      <c r="L70" s="196"/>
    </row>
    <row r="71" spans="1:12">
      <c r="A71" s="195" t="s">
        <v>72</v>
      </c>
      <c r="B71" s="192" t="s">
        <v>976</v>
      </c>
      <c r="C71" s="192" t="s">
        <v>977</v>
      </c>
      <c r="D71" s="194" t="s">
        <v>978</v>
      </c>
      <c r="E71" s="194" t="s">
        <v>979</v>
      </c>
      <c r="F71" s="192">
        <v>61</v>
      </c>
      <c r="G71" s="192">
        <v>104</v>
      </c>
      <c r="H71" s="192">
        <v>20</v>
      </c>
      <c r="I71" s="197">
        <v>35</v>
      </c>
      <c r="J71" s="197">
        <v>104</v>
      </c>
      <c r="K71" s="192">
        <v>33</v>
      </c>
      <c r="L71" s="196"/>
    </row>
    <row r="72" spans="1:12">
      <c r="A72" s="195" t="s">
        <v>72</v>
      </c>
      <c r="B72" s="192" t="s">
        <v>980</v>
      </c>
      <c r="C72" s="192" t="s">
        <v>981</v>
      </c>
      <c r="D72" s="194" t="s">
        <v>982</v>
      </c>
      <c r="E72" s="194" t="s">
        <v>983</v>
      </c>
      <c r="F72" s="192">
        <v>53</v>
      </c>
      <c r="G72" s="192">
        <v>115</v>
      </c>
      <c r="H72" s="192">
        <v>20</v>
      </c>
      <c r="I72" s="197">
        <v>33</v>
      </c>
      <c r="J72" s="197">
        <v>118</v>
      </c>
      <c r="K72" s="192">
        <v>29</v>
      </c>
      <c r="L72" s="196"/>
    </row>
    <row r="73" spans="1:12">
      <c r="A73" s="195" t="s">
        <v>72</v>
      </c>
      <c r="B73" s="192" t="s">
        <v>984</v>
      </c>
      <c r="C73" s="192" t="s">
        <v>985</v>
      </c>
      <c r="D73" s="194" t="s">
        <v>986</v>
      </c>
      <c r="E73" s="194" t="s">
        <v>987</v>
      </c>
      <c r="F73" s="192">
        <v>65</v>
      </c>
      <c r="G73" s="192">
        <v>130</v>
      </c>
      <c r="H73" s="192">
        <v>20</v>
      </c>
      <c r="I73" s="197">
        <v>48</v>
      </c>
      <c r="J73" s="197">
        <v>130</v>
      </c>
      <c r="K73" s="192">
        <v>25</v>
      </c>
      <c r="L73" s="196"/>
    </row>
    <row r="74" spans="1:12">
      <c r="A74" s="195" t="s">
        <v>72</v>
      </c>
      <c r="B74" s="192" t="s">
        <v>988</v>
      </c>
      <c r="C74" s="192" t="s">
        <v>989</v>
      </c>
      <c r="D74" s="194" t="s">
        <v>990</v>
      </c>
      <c r="E74" s="194" t="s">
        <v>991</v>
      </c>
      <c r="F74" s="192">
        <v>70</v>
      </c>
      <c r="G74" s="192">
        <v>113</v>
      </c>
      <c r="H74" s="192">
        <v>20</v>
      </c>
      <c r="I74" s="197">
        <v>49</v>
      </c>
      <c r="J74" s="197">
        <v>113</v>
      </c>
      <c r="K74" s="192">
        <v>25</v>
      </c>
      <c r="L74" s="196"/>
    </row>
    <row r="75" spans="1:12">
      <c r="A75" s="195" t="s">
        <v>72</v>
      </c>
      <c r="B75" s="192" t="s">
        <v>992</v>
      </c>
      <c r="C75" s="192" t="s">
        <v>993</v>
      </c>
      <c r="D75" s="194" t="s">
        <v>994</v>
      </c>
      <c r="E75" s="194" t="s">
        <v>995</v>
      </c>
      <c r="F75" s="192">
        <v>60</v>
      </c>
      <c r="G75" s="192">
        <v>130</v>
      </c>
      <c r="H75" s="192">
        <v>20</v>
      </c>
      <c r="I75" s="197">
        <v>46</v>
      </c>
      <c r="J75" s="197">
        <v>130</v>
      </c>
      <c r="K75" s="192">
        <v>29</v>
      </c>
      <c r="L75" s="196"/>
    </row>
    <row r="76" spans="1:12" ht="25.5">
      <c r="A76" s="199" t="s">
        <v>894</v>
      </c>
      <c r="B76" s="192" t="s">
        <v>996</v>
      </c>
      <c r="C76" s="192" t="s">
        <v>997</v>
      </c>
      <c r="D76" s="194" t="s">
        <v>998</v>
      </c>
      <c r="E76" s="194" t="s">
        <v>999</v>
      </c>
      <c r="F76" s="192">
        <v>32</v>
      </c>
      <c r="G76" s="192">
        <v>107</v>
      </c>
      <c r="H76" s="192">
        <v>20</v>
      </c>
      <c r="I76" s="197">
        <v>26</v>
      </c>
      <c r="J76" s="197">
        <v>107</v>
      </c>
      <c r="K76" s="192">
        <v>45</v>
      </c>
      <c r="L76" s="196"/>
    </row>
    <row r="77" spans="1:12">
      <c r="A77" s="195" t="s">
        <v>72</v>
      </c>
      <c r="B77" s="192" t="s">
        <v>1000</v>
      </c>
      <c r="C77" s="192" t="s">
        <v>1001</v>
      </c>
      <c r="D77" s="194" t="s">
        <v>1002</v>
      </c>
      <c r="E77" s="194" t="s">
        <v>1003</v>
      </c>
      <c r="F77" s="192">
        <v>63</v>
      </c>
      <c r="G77" s="192">
        <v>130</v>
      </c>
      <c r="H77" s="192">
        <v>20</v>
      </c>
      <c r="I77" s="197">
        <v>47</v>
      </c>
      <c r="J77" s="197">
        <v>130</v>
      </c>
      <c r="K77" s="192">
        <v>25</v>
      </c>
      <c r="L77" s="196"/>
    </row>
    <row r="78" spans="1:12">
      <c r="A78" s="195" t="s">
        <v>72</v>
      </c>
      <c r="B78" s="192" t="s">
        <v>1004</v>
      </c>
      <c r="C78" s="192" t="s">
        <v>1005</v>
      </c>
      <c r="D78" s="194" t="s">
        <v>1006</v>
      </c>
      <c r="E78" s="194" t="s">
        <v>1007</v>
      </c>
      <c r="F78" s="192">
        <v>69</v>
      </c>
      <c r="G78" s="192">
        <v>109</v>
      </c>
      <c r="H78" s="192">
        <v>20</v>
      </c>
      <c r="I78" s="197">
        <v>39</v>
      </c>
      <c r="J78" s="197">
        <v>119</v>
      </c>
      <c r="K78" s="192">
        <v>28</v>
      </c>
      <c r="L78" s="196"/>
    </row>
    <row r="79" spans="1:12">
      <c r="A79" s="195" t="s">
        <v>72</v>
      </c>
      <c r="B79" s="192" t="s">
        <v>1008</v>
      </c>
      <c r="C79" s="192" t="s">
        <v>1009</v>
      </c>
      <c r="D79" s="194" t="s">
        <v>1010</v>
      </c>
      <c r="E79" s="194" t="s">
        <v>1011</v>
      </c>
      <c r="F79" s="192">
        <v>43</v>
      </c>
      <c r="G79" s="192">
        <v>101</v>
      </c>
      <c r="H79" s="192">
        <v>20</v>
      </c>
      <c r="I79" s="197">
        <v>10</v>
      </c>
      <c r="J79" s="197">
        <v>133</v>
      </c>
      <c r="K79" s="192">
        <v>48</v>
      </c>
      <c r="L79" s="196"/>
    </row>
    <row r="80" spans="1:12" ht="15" customHeight="1">
      <c r="A80" s="195" t="s">
        <v>72</v>
      </c>
      <c r="B80" s="192" t="s">
        <v>1012</v>
      </c>
      <c r="C80" s="192" t="s">
        <v>1013</v>
      </c>
      <c r="D80" s="194" t="s">
        <v>1014</v>
      </c>
      <c r="E80" s="194" t="s">
        <v>1015</v>
      </c>
      <c r="F80" s="192">
        <v>70</v>
      </c>
      <c r="G80" s="192">
        <v>115</v>
      </c>
      <c r="H80" s="192">
        <v>20</v>
      </c>
      <c r="I80" s="197">
        <v>48</v>
      </c>
      <c r="J80" s="197">
        <v>115</v>
      </c>
      <c r="K80" s="192">
        <v>27</v>
      </c>
    </row>
    <row r="81" spans="1:12">
      <c r="A81" s="195" t="s">
        <v>72</v>
      </c>
      <c r="B81" s="192" t="s">
        <v>1016</v>
      </c>
      <c r="C81" s="192" t="s">
        <v>1017</v>
      </c>
      <c r="D81" s="194" t="s">
        <v>1018</v>
      </c>
      <c r="E81" s="194" t="s">
        <v>1019</v>
      </c>
      <c r="F81" s="192">
        <v>59</v>
      </c>
      <c r="G81" s="192">
        <v>105</v>
      </c>
      <c r="H81" s="192">
        <v>20</v>
      </c>
      <c r="I81" s="197">
        <v>41</v>
      </c>
      <c r="J81" s="197">
        <v>105</v>
      </c>
      <c r="K81" s="192">
        <v>27</v>
      </c>
      <c r="L81" s="196"/>
    </row>
    <row r="82" spans="1:12">
      <c r="A82" s="195" t="s">
        <v>72</v>
      </c>
      <c r="B82" s="192" t="s">
        <v>1020</v>
      </c>
      <c r="C82" s="192" t="s">
        <v>1021</v>
      </c>
      <c r="D82" s="194" t="s">
        <v>1022</v>
      </c>
      <c r="E82" s="194" t="s">
        <v>1023</v>
      </c>
      <c r="F82" s="192">
        <v>70</v>
      </c>
      <c r="G82" s="192">
        <v>126</v>
      </c>
      <c r="H82" s="192">
        <v>20</v>
      </c>
      <c r="I82" s="197">
        <v>49</v>
      </c>
      <c r="J82" s="197">
        <v>126</v>
      </c>
      <c r="K82" s="192">
        <v>23</v>
      </c>
      <c r="L82" s="196"/>
    </row>
    <row r="83" spans="1:12" ht="25.5">
      <c r="A83" s="199" t="s">
        <v>894</v>
      </c>
      <c r="B83" s="192" t="s">
        <v>1024</v>
      </c>
      <c r="C83" s="192" t="s">
        <v>1025</v>
      </c>
      <c r="D83" s="194" t="s">
        <v>1026</v>
      </c>
      <c r="E83" s="194" t="s">
        <v>1027</v>
      </c>
      <c r="F83" s="192">
        <v>17</v>
      </c>
      <c r="G83" s="192">
        <v>97</v>
      </c>
      <c r="H83" s="192">
        <v>20</v>
      </c>
      <c r="I83" s="197">
        <v>17</v>
      </c>
      <c r="J83" s="197">
        <v>97</v>
      </c>
      <c r="K83" s="192">
        <v>41</v>
      </c>
      <c r="L83" s="196"/>
    </row>
    <row r="84" spans="1:12" ht="25.5">
      <c r="A84" s="195" t="s">
        <v>70</v>
      </c>
      <c r="B84" s="198" t="s">
        <v>1028</v>
      </c>
      <c r="C84" s="192" t="s">
        <v>13</v>
      </c>
      <c r="D84" s="194">
        <v>60.915599999999998</v>
      </c>
      <c r="E84" s="194">
        <v>203.05</v>
      </c>
      <c r="F84" s="192">
        <v>50</v>
      </c>
      <c r="G84" s="192">
        <v>150</v>
      </c>
      <c r="H84" s="192">
        <v>20</v>
      </c>
      <c r="I84" s="197">
        <v>50</v>
      </c>
      <c r="J84" s="197">
        <v>150</v>
      </c>
      <c r="K84" s="192">
        <v>20</v>
      </c>
      <c r="L84" s="196"/>
    </row>
    <row r="85" spans="1:12">
      <c r="A85" s="195" t="s">
        <v>91</v>
      </c>
      <c r="B85" s="192" t="s">
        <v>1029</v>
      </c>
      <c r="C85" s="192" t="s">
        <v>1030</v>
      </c>
      <c r="D85" s="194" t="s">
        <v>13</v>
      </c>
      <c r="E85" s="193" t="s">
        <v>13</v>
      </c>
      <c r="F85" s="192">
        <v>10</v>
      </c>
      <c r="G85" s="192">
        <v>153</v>
      </c>
      <c r="H85" s="191" t="s">
        <v>13</v>
      </c>
      <c r="I85" s="191" t="s">
        <v>13</v>
      </c>
      <c r="J85" s="191" t="s">
        <v>13</v>
      </c>
      <c r="K85" s="191" t="s">
        <v>13</v>
      </c>
      <c r="L85" s="196"/>
    </row>
    <row r="86" spans="1:12">
      <c r="A86" s="195" t="s">
        <v>91</v>
      </c>
      <c r="B86" s="192" t="s">
        <v>1031</v>
      </c>
      <c r="C86" s="192" t="s">
        <v>1032</v>
      </c>
      <c r="D86" s="194" t="s">
        <v>13</v>
      </c>
      <c r="E86" s="193" t="s">
        <v>13</v>
      </c>
      <c r="F86" s="192">
        <v>45</v>
      </c>
      <c r="G86" s="192">
        <v>103</v>
      </c>
      <c r="H86" s="191" t="s">
        <v>13</v>
      </c>
      <c r="I86" s="191" t="s">
        <v>13</v>
      </c>
      <c r="J86" s="191" t="s">
        <v>13</v>
      </c>
      <c r="K86" s="191" t="s">
        <v>13</v>
      </c>
      <c r="L86" s="196"/>
    </row>
    <row r="87" spans="1:12" ht="15" customHeight="1">
      <c r="A87" s="195" t="s">
        <v>91</v>
      </c>
      <c r="B87" s="192" t="s">
        <v>1033</v>
      </c>
      <c r="C87" s="192" t="s">
        <v>1034</v>
      </c>
      <c r="D87" s="194" t="s">
        <v>13</v>
      </c>
      <c r="E87" s="193" t="s">
        <v>13</v>
      </c>
      <c r="F87" s="192">
        <v>10</v>
      </c>
      <c r="G87" s="192">
        <v>110</v>
      </c>
      <c r="H87" s="191" t="s">
        <v>13</v>
      </c>
      <c r="I87" s="191" t="s">
        <v>13</v>
      </c>
      <c r="J87" s="191" t="s">
        <v>13</v>
      </c>
      <c r="K87" s="191" t="s">
        <v>13</v>
      </c>
    </row>
    <row r="88" spans="1:12">
      <c r="A88" s="195" t="s">
        <v>91</v>
      </c>
      <c r="B88" s="192" t="s">
        <v>1035</v>
      </c>
      <c r="C88" s="192" t="s">
        <v>1036</v>
      </c>
      <c r="D88" s="194" t="s">
        <v>13</v>
      </c>
      <c r="E88" s="193" t="s">
        <v>13</v>
      </c>
      <c r="F88" s="192">
        <v>17</v>
      </c>
      <c r="G88" s="192">
        <v>110</v>
      </c>
      <c r="H88" s="191" t="s">
        <v>13</v>
      </c>
      <c r="I88" s="191" t="s">
        <v>13</v>
      </c>
      <c r="J88" s="191" t="s">
        <v>13</v>
      </c>
      <c r="K88" s="191" t="s">
        <v>13</v>
      </c>
      <c r="L88" s="196"/>
    </row>
    <row r="89" spans="1:12">
      <c r="A89" s="195" t="s">
        <v>91</v>
      </c>
      <c r="B89" s="192" t="s">
        <v>1037</v>
      </c>
      <c r="C89" s="192" t="s">
        <v>1038</v>
      </c>
      <c r="D89" s="194" t="s">
        <v>13</v>
      </c>
      <c r="E89" s="193" t="s">
        <v>13</v>
      </c>
      <c r="F89" s="192">
        <v>11</v>
      </c>
      <c r="G89" s="192">
        <v>109</v>
      </c>
      <c r="H89" s="191" t="s">
        <v>13</v>
      </c>
      <c r="I89" s="191" t="s">
        <v>13</v>
      </c>
      <c r="J89" s="191" t="s">
        <v>13</v>
      </c>
      <c r="K89" s="191" t="s">
        <v>13</v>
      </c>
      <c r="L89" s="196"/>
    </row>
    <row r="90" spans="1:12">
      <c r="A90" s="195" t="s">
        <v>91</v>
      </c>
      <c r="B90" s="192" t="s">
        <v>1039</v>
      </c>
      <c r="C90" s="192" t="s">
        <v>1040</v>
      </c>
      <c r="D90" s="194" t="s">
        <v>13</v>
      </c>
      <c r="E90" s="193" t="s">
        <v>13</v>
      </c>
      <c r="F90" s="192">
        <v>46</v>
      </c>
      <c r="G90" s="192">
        <v>100</v>
      </c>
      <c r="H90" s="191" t="s">
        <v>13</v>
      </c>
      <c r="I90" s="191" t="s">
        <v>13</v>
      </c>
      <c r="J90" s="191" t="s">
        <v>13</v>
      </c>
      <c r="K90" s="191" t="s">
        <v>13</v>
      </c>
    </row>
    <row r="91" spans="1:12">
      <c r="B91" s="344"/>
      <c r="C91" s="344"/>
      <c r="D91" s="344"/>
      <c r="E91" s="344"/>
      <c r="F91" s="344"/>
      <c r="G91" s="344"/>
      <c r="H91" s="344"/>
      <c r="I91" s="344"/>
      <c r="J91" s="344"/>
      <c r="K91" s="344"/>
    </row>
    <row r="92" spans="1:12">
      <c r="B92" s="190" t="s">
        <v>26</v>
      </c>
    </row>
    <row r="93" spans="1:12">
      <c r="B93" s="190" t="s">
        <v>27</v>
      </c>
    </row>
    <row r="94" spans="1:12">
      <c r="B94" s="190" t="s">
        <v>28</v>
      </c>
    </row>
    <row r="95" spans="1:12">
      <c r="A95" s="146"/>
    </row>
    <row r="96" spans="1:12">
      <c r="A96" s="146"/>
    </row>
    <row r="97" spans="1:1">
      <c r="A97" s="146"/>
    </row>
  </sheetData>
  <autoFilter ref="A2:P90" xr:uid="{666C77C2-1D51-496F-9603-E273F815E9E2}">
    <sortState xmlns:xlrd2="http://schemas.microsoft.com/office/spreadsheetml/2017/richdata2" ref="A3:P90">
      <sortCondition ref="B2:B90"/>
    </sortState>
  </autoFilter>
  <mergeCells count="3">
    <mergeCell ref="F1:H1"/>
    <mergeCell ref="I1:K1"/>
    <mergeCell ref="B91:K91"/>
  </mergeCells>
  <printOptions horizontalCentered="1"/>
  <pageMargins left="0.25" right="0.25" top="1" bottom="1" header="0.25" footer="0.25"/>
  <pageSetup scale="81" fitToHeight="3" orientation="landscape" r:id="rId1"/>
  <headerFooter>
    <oddHeader xml:space="preserve">&amp;L&amp;"-,Regular"&amp;9Pace Analytical Services, LLC    
1241 Bellevue St., Suite 9 | Green Bay, WI 54302
(Main Line) 920-469-2436
www.pacelabs.com&amp;C&amp;"-,Regular"&amp;9Detection Limits and Reporting Limits
Analytical |Extraction Method:EPA 8270C | 3546
Matrix: Solid
</oddHeader>
    <oddFooter xml:space="preserve">&amp;C&amp;P of &amp;N&amp;R&amp;KC00000 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4537B-48F1-4E30-BC8A-A18A2FB3AB84}">
  <sheetPr>
    <pageSetUpPr fitToPage="1"/>
  </sheetPr>
  <dimension ref="A1:K114"/>
  <sheetViews>
    <sheetView view="pageLayout" zoomScaleNormal="100" workbookViewId="0"/>
  </sheetViews>
  <sheetFormatPr defaultRowHeight="12.75"/>
  <cols>
    <col min="1" max="1" width="7.140625" style="113" customWidth="1"/>
    <col min="2" max="2" width="33.28515625" style="109" customWidth="1"/>
    <col min="3" max="3" width="18.42578125" style="113" customWidth="1"/>
    <col min="4" max="4" width="18.42578125" style="112" customWidth="1"/>
    <col min="5" max="5" width="15.42578125" style="111" customWidth="1"/>
    <col min="6" max="6" width="12.140625" style="109" customWidth="1"/>
    <col min="7" max="7" width="12.28515625" style="109" customWidth="1"/>
    <col min="8" max="8" width="12.42578125" style="109" customWidth="1"/>
    <col min="9" max="9" width="12" style="109" customWidth="1"/>
    <col min="10" max="10" width="12.42578125" style="109" customWidth="1"/>
    <col min="11" max="11" width="12.85546875" style="109" customWidth="1"/>
    <col min="12" max="16384" width="9.140625" style="109"/>
  </cols>
  <sheetData>
    <row r="1" spans="1:11" ht="15">
      <c r="A1" s="129"/>
      <c r="B1" s="128"/>
      <c r="C1" s="136"/>
      <c r="D1" s="127"/>
      <c r="E1" s="126"/>
      <c r="F1" s="302" t="s">
        <v>1041</v>
      </c>
      <c r="G1" s="302"/>
      <c r="H1" s="302"/>
      <c r="I1" s="302" t="s">
        <v>1042</v>
      </c>
      <c r="J1" s="302"/>
      <c r="K1" s="302"/>
    </row>
    <row r="2" spans="1:11" ht="15">
      <c r="A2" s="124" t="s">
        <v>67</v>
      </c>
      <c r="B2" s="182" t="s">
        <v>4</v>
      </c>
      <c r="C2" s="182" t="s">
        <v>5</v>
      </c>
      <c r="D2" s="123" t="s">
        <v>1043</v>
      </c>
      <c r="E2" s="182" t="s">
        <v>1044</v>
      </c>
      <c r="F2" s="182" t="s">
        <v>8</v>
      </c>
      <c r="G2" s="182" t="s">
        <v>9</v>
      </c>
      <c r="H2" s="121" t="s">
        <v>10</v>
      </c>
      <c r="I2" s="121" t="s">
        <v>8</v>
      </c>
      <c r="J2" s="121" t="s">
        <v>9</v>
      </c>
      <c r="K2" s="121" t="s">
        <v>10</v>
      </c>
    </row>
    <row r="3" spans="1:11">
      <c r="A3" s="217">
        <v>465</v>
      </c>
      <c r="B3" s="117" t="s">
        <v>1045</v>
      </c>
      <c r="C3" s="120" t="s">
        <v>1046</v>
      </c>
      <c r="D3" s="158">
        <v>2.4092601610849034</v>
      </c>
      <c r="E3" s="119">
        <v>8.030867203616344</v>
      </c>
      <c r="F3" s="117">
        <v>70</v>
      </c>
      <c r="G3" s="117">
        <v>130</v>
      </c>
      <c r="H3" s="117">
        <v>20</v>
      </c>
      <c r="I3" s="117">
        <v>70</v>
      </c>
      <c r="J3" s="117">
        <v>130</v>
      </c>
      <c r="K3" s="117">
        <v>20</v>
      </c>
    </row>
    <row r="4" spans="1:11">
      <c r="A4" s="217" t="s">
        <v>72</v>
      </c>
      <c r="B4" s="117" t="s">
        <v>1047</v>
      </c>
      <c r="C4" s="120" t="s">
        <v>1048</v>
      </c>
      <c r="D4" s="158">
        <v>3.2477449173989577</v>
      </c>
      <c r="E4" s="119">
        <v>10.825816391329859</v>
      </c>
      <c r="F4" s="117">
        <v>65</v>
      </c>
      <c r="G4" s="117">
        <v>130</v>
      </c>
      <c r="H4" s="117">
        <v>22</v>
      </c>
      <c r="I4" s="117">
        <v>42</v>
      </c>
      <c r="J4" s="117">
        <v>148</v>
      </c>
      <c r="K4" s="117">
        <v>28</v>
      </c>
    </row>
    <row r="5" spans="1:11" ht="51">
      <c r="A5" s="217" t="s">
        <v>1049</v>
      </c>
      <c r="B5" s="117" t="s">
        <v>1050</v>
      </c>
      <c r="C5" s="120" t="s">
        <v>1051</v>
      </c>
      <c r="D5" s="158">
        <v>4.9776614245907096</v>
      </c>
      <c r="E5" s="119">
        <v>16.592204748635698</v>
      </c>
      <c r="F5" s="117">
        <v>69</v>
      </c>
      <c r="G5" s="117">
        <v>130</v>
      </c>
      <c r="H5" s="117">
        <v>20</v>
      </c>
      <c r="I5" s="117">
        <v>39</v>
      </c>
      <c r="J5" s="117">
        <v>170</v>
      </c>
      <c r="K5" s="117">
        <v>41</v>
      </c>
    </row>
    <row r="6" spans="1:11">
      <c r="A6" s="217" t="s">
        <v>72</v>
      </c>
      <c r="B6" s="117" t="s">
        <v>1052</v>
      </c>
      <c r="C6" s="120" t="s">
        <v>1053</v>
      </c>
      <c r="D6" s="158">
        <v>3.0944050657323121</v>
      </c>
      <c r="E6" s="119">
        <v>10.314683552441041</v>
      </c>
      <c r="F6" s="117">
        <v>70</v>
      </c>
      <c r="G6" s="117">
        <v>130</v>
      </c>
      <c r="H6" s="117">
        <v>20</v>
      </c>
      <c r="I6" s="117">
        <v>58</v>
      </c>
      <c r="J6" s="117">
        <v>152</v>
      </c>
      <c r="K6" s="117">
        <v>36</v>
      </c>
    </row>
    <row r="7" spans="1:11" ht="25.5">
      <c r="A7" s="217" t="s">
        <v>1054</v>
      </c>
      <c r="B7" s="117" t="s">
        <v>1055</v>
      </c>
      <c r="C7" s="120" t="s">
        <v>1056</v>
      </c>
      <c r="D7" s="158">
        <v>2.5374731504570187</v>
      </c>
      <c r="E7" s="119">
        <v>8.458243834856729</v>
      </c>
      <c r="F7" s="117">
        <v>50</v>
      </c>
      <c r="G7" s="117">
        <v>150</v>
      </c>
      <c r="H7" s="117">
        <v>20</v>
      </c>
      <c r="I7" s="117">
        <v>50</v>
      </c>
      <c r="J7" s="117">
        <v>150</v>
      </c>
      <c r="K7" s="117">
        <v>20</v>
      </c>
    </row>
    <row r="8" spans="1:11">
      <c r="A8" s="217" t="s">
        <v>72</v>
      </c>
      <c r="B8" s="117" t="s">
        <v>1057</v>
      </c>
      <c r="C8" s="120" t="s">
        <v>1058</v>
      </c>
      <c r="D8" s="158">
        <v>4.1143987652824494</v>
      </c>
      <c r="E8" s="119">
        <v>13.714662550941497</v>
      </c>
      <c r="F8" s="117">
        <v>70</v>
      </c>
      <c r="G8" s="117">
        <v>132</v>
      </c>
      <c r="H8" s="117">
        <v>21</v>
      </c>
      <c r="I8" s="117">
        <v>47</v>
      </c>
      <c r="J8" s="117">
        <v>157</v>
      </c>
      <c r="K8" s="117">
        <v>28</v>
      </c>
    </row>
    <row r="9" spans="1:11" ht="25.5">
      <c r="A9" s="217" t="s">
        <v>1059</v>
      </c>
      <c r="B9" s="117" t="s">
        <v>1060</v>
      </c>
      <c r="C9" s="120" t="s">
        <v>1061</v>
      </c>
      <c r="D9" s="158">
        <v>3.4236848206161556</v>
      </c>
      <c r="E9" s="119">
        <v>11.412282735387185</v>
      </c>
      <c r="F9" s="117">
        <v>59</v>
      </c>
      <c r="G9" s="117">
        <v>130</v>
      </c>
      <c r="H9" s="117">
        <v>23</v>
      </c>
      <c r="I9" s="117">
        <v>43</v>
      </c>
      <c r="J9" s="117">
        <v>152</v>
      </c>
      <c r="K9" s="117">
        <v>23</v>
      </c>
    </row>
    <row r="10" spans="1:11">
      <c r="A10" s="217">
        <v>465</v>
      </c>
      <c r="B10" s="117" t="s">
        <v>1062</v>
      </c>
      <c r="C10" s="120" t="s">
        <v>1063</v>
      </c>
      <c r="D10" s="158">
        <v>3.1750857967522412</v>
      </c>
      <c r="E10" s="119">
        <v>10.583619322507472</v>
      </c>
      <c r="F10" s="117">
        <v>70</v>
      </c>
      <c r="G10" s="117">
        <v>130</v>
      </c>
      <c r="H10" s="117">
        <v>20</v>
      </c>
      <c r="I10" s="117">
        <v>70</v>
      </c>
      <c r="J10" s="117">
        <v>130</v>
      </c>
      <c r="K10" s="117">
        <v>20</v>
      </c>
    </row>
    <row r="11" spans="1:11">
      <c r="A11" s="217">
        <v>465</v>
      </c>
      <c r="B11" s="117" t="s">
        <v>1064</v>
      </c>
      <c r="C11" s="120" t="s">
        <v>1065</v>
      </c>
      <c r="D11" s="158">
        <v>2.3713786657598344</v>
      </c>
      <c r="E11" s="119">
        <v>7.9045955525327818</v>
      </c>
      <c r="F11" s="117">
        <v>70</v>
      </c>
      <c r="G11" s="117">
        <v>130</v>
      </c>
      <c r="H11" s="117">
        <v>20</v>
      </c>
      <c r="I11" s="117">
        <v>70</v>
      </c>
      <c r="J11" s="117">
        <v>130</v>
      </c>
      <c r="K11" s="117">
        <v>20</v>
      </c>
    </row>
    <row r="12" spans="1:11">
      <c r="A12" s="217">
        <v>465</v>
      </c>
      <c r="B12" s="117" t="s">
        <v>1066</v>
      </c>
      <c r="C12" s="120" t="s">
        <v>1067</v>
      </c>
      <c r="D12" s="158">
        <v>3.85998317681296</v>
      </c>
      <c r="E12" s="119">
        <v>12.866610589376533</v>
      </c>
      <c r="F12" s="117">
        <v>70</v>
      </c>
      <c r="G12" s="117">
        <v>130</v>
      </c>
      <c r="H12" s="117">
        <v>20</v>
      </c>
      <c r="I12" s="117">
        <v>70</v>
      </c>
      <c r="J12" s="117">
        <v>130</v>
      </c>
      <c r="K12" s="117">
        <v>20</v>
      </c>
    </row>
    <row r="13" spans="1:11">
      <c r="A13" s="217" t="s">
        <v>70</v>
      </c>
      <c r="B13" s="117" t="s">
        <v>1068</v>
      </c>
      <c r="C13" s="120" t="s">
        <v>1069</v>
      </c>
      <c r="D13" s="158">
        <v>2.2394658457354808</v>
      </c>
      <c r="E13" s="119">
        <v>7.4648861524516024</v>
      </c>
      <c r="F13" s="117">
        <v>70</v>
      </c>
      <c r="G13" s="117">
        <v>130</v>
      </c>
      <c r="H13" s="117">
        <v>20</v>
      </c>
      <c r="I13" s="117">
        <v>70</v>
      </c>
      <c r="J13" s="117">
        <v>130</v>
      </c>
      <c r="K13" s="117">
        <v>20</v>
      </c>
    </row>
    <row r="14" spans="1:11" ht="25.5">
      <c r="A14" s="217" t="s">
        <v>1054</v>
      </c>
      <c r="B14" s="117" t="s">
        <v>706</v>
      </c>
      <c r="C14" s="120" t="s">
        <v>707</v>
      </c>
      <c r="D14" s="158">
        <v>2.397014557634487</v>
      </c>
      <c r="E14" s="119">
        <v>7.99004852544829</v>
      </c>
      <c r="F14" s="117">
        <v>65</v>
      </c>
      <c r="G14" s="117">
        <v>125</v>
      </c>
      <c r="H14" s="117">
        <v>20</v>
      </c>
      <c r="I14" s="117">
        <v>10</v>
      </c>
      <c r="J14" s="117">
        <v>155</v>
      </c>
      <c r="K14" s="117">
        <v>25</v>
      </c>
    </row>
    <row r="15" spans="1:11" ht="25.5">
      <c r="A15" s="217" t="s">
        <v>1070</v>
      </c>
      <c r="B15" s="117" t="s">
        <v>1071</v>
      </c>
      <c r="C15" s="120" t="s">
        <v>1072</v>
      </c>
      <c r="D15" s="158">
        <v>2.8100930270397302</v>
      </c>
      <c r="E15" s="119">
        <v>9.3669767567990903</v>
      </c>
      <c r="F15" s="117">
        <v>70</v>
      </c>
      <c r="G15" s="117">
        <v>130</v>
      </c>
      <c r="H15" s="117">
        <v>20</v>
      </c>
      <c r="I15" s="117">
        <v>70</v>
      </c>
      <c r="J15" s="117">
        <v>130</v>
      </c>
      <c r="K15" s="117">
        <v>20</v>
      </c>
    </row>
    <row r="16" spans="1:11" ht="51">
      <c r="A16" s="217" t="s">
        <v>1073</v>
      </c>
      <c r="B16" s="117" t="s">
        <v>1074</v>
      </c>
      <c r="C16" s="120" t="s">
        <v>1075</v>
      </c>
      <c r="D16" s="158">
        <v>5.9581193813164903</v>
      </c>
      <c r="E16" s="119">
        <v>19.860397937721633</v>
      </c>
      <c r="F16" s="117">
        <v>66</v>
      </c>
      <c r="G16" s="117">
        <v>130</v>
      </c>
      <c r="H16" s="117">
        <v>24</v>
      </c>
      <c r="I16" s="117">
        <v>25</v>
      </c>
      <c r="J16" s="117">
        <v>150</v>
      </c>
      <c r="K16" s="117">
        <v>40</v>
      </c>
    </row>
    <row r="17" spans="1:11" ht="38.25">
      <c r="A17" s="217" t="s">
        <v>1076</v>
      </c>
      <c r="B17" s="117" t="s">
        <v>1077</v>
      </c>
      <c r="C17" s="120" t="s">
        <v>1078</v>
      </c>
      <c r="D17" s="158">
        <v>0.35114037804414566</v>
      </c>
      <c r="E17" s="119">
        <v>1.1704679268138189</v>
      </c>
      <c r="F17" s="117">
        <v>70</v>
      </c>
      <c r="G17" s="117">
        <v>130</v>
      </c>
      <c r="H17" s="117">
        <v>20</v>
      </c>
      <c r="I17" s="117">
        <v>42</v>
      </c>
      <c r="J17" s="117">
        <v>154</v>
      </c>
      <c r="K17" s="117">
        <v>37</v>
      </c>
    </row>
    <row r="18" spans="1:11" ht="38.25">
      <c r="A18" s="217" t="s">
        <v>1079</v>
      </c>
      <c r="B18" s="117" t="s">
        <v>710</v>
      </c>
      <c r="C18" s="120" t="s">
        <v>711</v>
      </c>
      <c r="D18" s="158">
        <v>2.4565558300006578</v>
      </c>
      <c r="E18" s="119">
        <v>8.1885194333355269</v>
      </c>
      <c r="F18" s="117">
        <v>70</v>
      </c>
      <c r="G18" s="117">
        <v>130</v>
      </c>
      <c r="H18" s="117">
        <v>21</v>
      </c>
      <c r="I18" s="117">
        <v>19</v>
      </c>
      <c r="J18" s="117">
        <v>155</v>
      </c>
      <c r="K18" s="117">
        <v>21</v>
      </c>
    </row>
    <row r="19" spans="1:11" ht="25.5">
      <c r="A19" s="217" t="s">
        <v>1059</v>
      </c>
      <c r="B19" s="117" t="s">
        <v>1080</v>
      </c>
      <c r="C19" s="120" t="s">
        <v>1081</v>
      </c>
      <c r="D19" s="158">
        <v>0.40590786754249963</v>
      </c>
      <c r="E19" s="119">
        <v>1.3530262251416654</v>
      </c>
      <c r="F19" s="117">
        <v>70</v>
      </c>
      <c r="G19" s="117">
        <v>135</v>
      </c>
      <c r="H19" s="117">
        <v>20</v>
      </c>
      <c r="I19" s="117">
        <v>48</v>
      </c>
      <c r="J19" s="117">
        <v>160</v>
      </c>
      <c r="K19" s="117">
        <v>27</v>
      </c>
    </row>
    <row r="20" spans="1:11" ht="63.75">
      <c r="A20" s="217" t="s">
        <v>1082</v>
      </c>
      <c r="B20" s="218" t="s">
        <v>1083</v>
      </c>
      <c r="C20" s="120" t="s">
        <v>1084</v>
      </c>
      <c r="D20" s="119">
        <v>7.22</v>
      </c>
      <c r="E20" s="119">
        <v>24.07</v>
      </c>
      <c r="F20" s="117">
        <v>70</v>
      </c>
      <c r="G20" s="117">
        <v>130</v>
      </c>
      <c r="H20" s="117">
        <v>20</v>
      </c>
      <c r="I20" s="118">
        <v>70</v>
      </c>
      <c r="J20" s="118">
        <v>130</v>
      </c>
      <c r="K20" s="117">
        <v>20</v>
      </c>
    </row>
    <row r="21" spans="1:11">
      <c r="A21" s="217" t="s">
        <v>72</v>
      </c>
      <c r="B21" s="117" t="s">
        <v>1085</v>
      </c>
      <c r="C21" s="120" t="s">
        <v>1086</v>
      </c>
      <c r="D21" s="158">
        <v>2.6496924621870082</v>
      </c>
      <c r="E21" s="119">
        <v>8.8323082072900281</v>
      </c>
      <c r="F21" s="117">
        <v>73</v>
      </c>
      <c r="G21" s="117">
        <v>118</v>
      </c>
      <c r="H21" s="117">
        <v>21</v>
      </c>
      <c r="I21" s="117">
        <v>46</v>
      </c>
      <c r="J21" s="117">
        <v>156</v>
      </c>
      <c r="K21" s="117">
        <v>39</v>
      </c>
    </row>
    <row r="22" spans="1:11" ht="25.5">
      <c r="A22" s="217" t="s">
        <v>1070</v>
      </c>
      <c r="B22" s="117" t="s">
        <v>1087</v>
      </c>
      <c r="C22" s="120" t="s">
        <v>1088</v>
      </c>
      <c r="D22" s="158">
        <v>3.0632515509479177</v>
      </c>
      <c r="E22" s="119">
        <v>10.210838503159726</v>
      </c>
      <c r="F22" s="117">
        <v>70</v>
      </c>
      <c r="G22" s="117">
        <v>130</v>
      </c>
      <c r="H22" s="117">
        <v>20</v>
      </c>
      <c r="I22" s="117">
        <v>70</v>
      </c>
      <c r="J22" s="117">
        <v>130</v>
      </c>
      <c r="K22" s="117">
        <v>20</v>
      </c>
    </row>
    <row r="23" spans="1:11" ht="38.25">
      <c r="A23" s="217" t="s">
        <v>1079</v>
      </c>
      <c r="B23" s="117" t="s">
        <v>719</v>
      </c>
      <c r="C23" s="120" t="s">
        <v>720</v>
      </c>
      <c r="D23" s="158">
        <v>2.7656166411827035</v>
      </c>
      <c r="E23" s="119">
        <v>9.2187221372756785</v>
      </c>
      <c r="F23" s="117">
        <v>70</v>
      </c>
      <c r="G23" s="117">
        <v>130</v>
      </c>
      <c r="H23" s="117">
        <v>20</v>
      </c>
      <c r="I23" s="117">
        <v>70</v>
      </c>
      <c r="J23" s="117">
        <v>130</v>
      </c>
      <c r="K23" s="117">
        <v>20</v>
      </c>
    </row>
    <row r="24" spans="1:11">
      <c r="A24" s="217">
        <v>465</v>
      </c>
      <c r="B24" s="117" t="s">
        <v>1089</v>
      </c>
      <c r="C24" s="120" t="s">
        <v>1090</v>
      </c>
      <c r="D24" s="158">
        <v>2.1929742847353682</v>
      </c>
      <c r="E24" s="119">
        <v>7.3099142824512269</v>
      </c>
      <c r="F24" s="117">
        <v>70</v>
      </c>
      <c r="G24" s="117">
        <v>130</v>
      </c>
      <c r="H24" s="117">
        <v>20</v>
      </c>
      <c r="I24" s="117">
        <v>70</v>
      </c>
      <c r="J24" s="117">
        <v>130</v>
      </c>
      <c r="K24" s="117">
        <v>20</v>
      </c>
    </row>
    <row r="25" spans="1:11" ht="51">
      <c r="A25" s="217" t="s">
        <v>1091</v>
      </c>
      <c r="B25" s="218" t="s">
        <v>1092</v>
      </c>
      <c r="C25" s="120"/>
      <c r="D25" s="119">
        <v>7.82</v>
      </c>
      <c r="E25" s="119">
        <v>26.07</v>
      </c>
      <c r="F25" s="117">
        <v>70</v>
      </c>
      <c r="G25" s="117">
        <v>130</v>
      </c>
      <c r="H25" s="117">
        <v>20</v>
      </c>
      <c r="I25" s="118">
        <v>70</v>
      </c>
      <c r="J25" s="118">
        <v>130</v>
      </c>
      <c r="K25" s="117">
        <v>20</v>
      </c>
    </row>
    <row r="26" spans="1:11" ht="38.25">
      <c r="A26" s="217" t="s">
        <v>1079</v>
      </c>
      <c r="B26" s="117" t="s">
        <v>723</v>
      </c>
      <c r="C26" s="120" t="s">
        <v>724</v>
      </c>
      <c r="D26" s="158">
        <v>2.918133778870041</v>
      </c>
      <c r="E26" s="119">
        <v>9.7271125962334697</v>
      </c>
      <c r="F26" s="117">
        <v>70</v>
      </c>
      <c r="G26" s="117">
        <v>130</v>
      </c>
      <c r="H26" s="117">
        <v>23</v>
      </c>
      <c r="I26" s="117">
        <v>17</v>
      </c>
      <c r="J26" s="117">
        <v>166</v>
      </c>
      <c r="K26" s="117">
        <v>23</v>
      </c>
    </row>
    <row r="27" spans="1:11">
      <c r="A27" s="217" t="s">
        <v>70</v>
      </c>
      <c r="B27" s="117" t="s">
        <v>727</v>
      </c>
      <c r="C27" s="120" t="s">
        <v>728</v>
      </c>
      <c r="D27" s="158">
        <v>237.47897516297706</v>
      </c>
      <c r="E27" s="119">
        <v>791.59658387659022</v>
      </c>
      <c r="F27" s="117">
        <v>50</v>
      </c>
      <c r="G27" s="117">
        <v>150</v>
      </c>
      <c r="H27" s="117">
        <v>20</v>
      </c>
      <c r="I27" s="117">
        <v>50</v>
      </c>
      <c r="J27" s="117">
        <v>150</v>
      </c>
      <c r="K27" s="117">
        <v>20</v>
      </c>
    </row>
    <row r="28" spans="1:11">
      <c r="A28" s="217" t="s">
        <v>70</v>
      </c>
      <c r="B28" s="117" t="s">
        <v>732</v>
      </c>
      <c r="C28" s="120" t="s">
        <v>733</v>
      </c>
      <c r="D28" s="158">
        <v>3.927509270717044</v>
      </c>
      <c r="E28" s="119">
        <v>13.091697569056814</v>
      </c>
      <c r="F28" s="117">
        <v>50</v>
      </c>
      <c r="G28" s="117">
        <v>150</v>
      </c>
      <c r="H28" s="117">
        <v>20</v>
      </c>
      <c r="I28" s="117">
        <v>50</v>
      </c>
      <c r="J28" s="117">
        <v>150</v>
      </c>
      <c r="K28" s="117">
        <v>20</v>
      </c>
    </row>
    <row r="29" spans="1:11">
      <c r="A29" s="217" t="s">
        <v>70</v>
      </c>
      <c r="B29" s="117" t="s">
        <v>1093</v>
      </c>
      <c r="C29" s="120" t="s">
        <v>1094</v>
      </c>
      <c r="D29" s="158">
        <v>257.58263142270602</v>
      </c>
      <c r="E29" s="119">
        <v>858.60877140902005</v>
      </c>
      <c r="F29" s="117">
        <v>50</v>
      </c>
      <c r="G29" s="117">
        <v>150</v>
      </c>
      <c r="H29" s="117">
        <v>20</v>
      </c>
      <c r="I29" s="117">
        <v>50</v>
      </c>
      <c r="J29" s="117">
        <v>150</v>
      </c>
      <c r="K29" s="117">
        <v>20</v>
      </c>
    </row>
    <row r="30" spans="1:11">
      <c r="A30" s="217">
        <v>465</v>
      </c>
      <c r="B30" s="117" t="s">
        <v>1095</v>
      </c>
      <c r="C30" s="120" t="s">
        <v>1096</v>
      </c>
      <c r="D30" s="158">
        <v>3.2822652939761374</v>
      </c>
      <c r="E30" s="119">
        <v>10.940884313253791</v>
      </c>
      <c r="F30" s="117">
        <v>70</v>
      </c>
      <c r="G30" s="117">
        <v>130</v>
      </c>
      <c r="H30" s="117">
        <v>20</v>
      </c>
      <c r="I30" s="117">
        <v>70</v>
      </c>
      <c r="J30" s="117">
        <v>130</v>
      </c>
      <c r="K30" s="117">
        <v>20</v>
      </c>
    </row>
    <row r="31" spans="1:11">
      <c r="A31" s="217" t="s">
        <v>70</v>
      </c>
      <c r="B31" s="117" t="s">
        <v>1097</v>
      </c>
      <c r="C31" s="120" t="s">
        <v>1098</v>
      </c>
      <c r="D31" s="158">
        <v>2.4075485115951247</v>
      </c>
      <c r="E31" s="119">
        <v>8.0251617053170818</v>
      </c>
      <c r="F31" s="117">
        <v>70</v>
      </c>
      <c r="G31" s="117">
        <v>130</v>
      </c>
      <c r="H31" s="117">
        <v>20</v>
      </c>
      <c r="I31" s="117">
        <v>70</v>
      </c>
      <c r="J31" s="117">
        <v>130</v>
      </c>
      <c r="K31" s="117">
        <v>20</v>
      </c>
    </row>
    <row r="32" spans="1:11" ht="63.75">
      <c r="A32" s="217" t="s">
        <v>1099</v>
      </c>
      <c r="B32" s="117" t="s">
        <v>1100</v>
      </c>
      <c r="C32" s="120" t="s">
        <v>1101</v>
      </c>
      <c r="D32" s="158">
        <v>7.3578632522940097</v>
      </c>
      <c r="E32" s="119">
        <v>24.526210840980031</v>
      </c>
      <c r="F32" s="117">
        <v>50</v>
      </c>
      <c r="G32" s="117">
        <v>150</v>
      </c>
      <c r="H32" s="117">
        <v>20</v>
      </c>
      <c r="I32" s="117">
        <v>50</v>
      </c>
      <c r="J32" s="117">
        <v>150</v>
      </c>
      <c r="K32" s="117">
        <v>20</v>
      </c>
    </row>
    <row r="33" spans="1:11">
      <c r="A33" s="217" t="s">
        <v>70</v>
      </c>
      <c r="B33" s="117" t="s">
        <v>1102</v>
      </c>
      <c r="C33" s="120" t="s">
        <v>1103</v>
      </c>
      <c r="D33" s="158">
        <v>18.02534567732382</v>
      </c>
      <c r="E33" s="119">
        <v>60.084485591079407</v>
      </c>
      <c r="F33" s="117">
        <v>50</v>
      </c>
      <c r="G33" s="117">
        <v>150</v>
      </c>
      <c r="H33" s="117">
        <v>20</v>
      </c>
      <c r="I33" s="117">
        <v>50</v>
      </c>
      <c r="J33" s="117">
        <v>150</v>
      </c>
      <c r="K33" s="117">
        <v>20</v>
      </c>
    </row>
    <row r="34" spans="1:11">
      <c r="A34" s="217">
        <v>465</v>
      </c>
      <c r="B34" s="117" t="s">
        <v>1104</v>
      </c>
      <c r="C34" s="120" t="s">
        <v>1105</v>
      </c>
      <c r="D34" s="158">
        <v>3.2403023635966131</v>
      </c>
      <c r="E34" s="119">
        <v>10.801007878655376</v>
      </c>
      <c r="F34" s="117">
        <v>70</v>
      </c>
      <c r="G34" s="117">
        <v>130</v>
      </c>
      <c r="H34" s="117">
        <v>20</v>
      </c>
      <c r="I34" s="117">
        <v>70</v>
      </c>
      <c r="J34" s="117">
        <v>130</v>
      </c>
      <c r="K34" s="117">
        <v>20</v>
      </c>
    </row>
    <row r="35" spans="1:11" ht="25.5">
      <c r="A35" s="217" t="s">
        <v>1106</v>
      </c>
      <c r="B35" s="117" t="s">
        <v>1107</v>
      </c>
      <c r="C35" s="120" t="s">
        <v>1108</v>
      </c>
      <c r="D35" s="158">
        <v>11.3010945403952</v>
      </c>
      <c r="E35" s="119">
        <v>37.670315134650664</v>
      </c>
      <c r="F35" s="117">
        <v>50</v>
      </c>
      <c r="G35" s="117">
        <v>150</v>
      </c>
      <c r="H35" s="117">
        <v>20</v>
      </c>
      <c r="I35" s="117">
        <v>50</v>
      </c>
      <c r="J35" s="117">
        <v>150</v>
      </c>
      <c r="K35" s="117">
        <v>20</v>
      </c>
    </row>
    <row r="36" spans="1:11">
      <c r="A36" s="217" t="s">
        <v>70</v>
      </c>
      <c r="B36" s="117" t="s">
        <v>780</v>
      </c>
      <c r="C36" s="120" t="s">
        <v>781</v>
      </c>
      <c r="D36" s="158">
        <v>3.9806521420041419</v>
      </c>
      <c r="E36" s="119">
        <v>13.26884047334714</v>
      </c>
      <c r="F36" s="117">
        <v>50</v>
      </c>
      <c r="G36" s="117">
        <v>150</v>
      </c>
      <c r="H36" s="117">
        <v>20</v>
      </c>
      <c r="I36" s="117">
        <v>50</v>
      </c>
      <c r="J36" s="117">
        <v>150</v>
      </c>
      <c r="K36" s="117">
        <v>20</v>
      </c>
    </row>
    <row r="37" spans="1:11">
      <c r="A37" s="217">
        <v>465</v>
      </c>
      <c r="B37" s="117" t="s">
        <v>1109</v>
      </c>
      <c r="C37" s="120" t="s">
        <v>1110</v>
      </c>
      <c r="D37" s="158">
        <v>2.8796878993767963</v>
      </c>
      <c r="E37" s="119">
        <v>9.5989596645893212</v>
      </c>
      <c r="F37" s="117">
        <v>70</v>
      </c>
      <c r="G37" s="117">
        <v>130</v>
      </c>
      <c r="H37" s="117">
        <v>20</v>
      </c>
      <c r="I37" s="117">
        <v>70</v>
      </c>
      <c r="J37" s="117">
        <v>130</v>
      </c>
      <c r="K37" s="117">
        <v>20</v>
      </c>
    </row>
    <row r="38" spans="1:11" ht="38.25">
      <c r="A38" s="217" t="s">
        <v>1111</v>
      </c>
      <c r="B38" s="117" t="s">
        <v>1112</v>
      </c>
      <c r="C38" s="120" t="s">
        <v>1113</v>
      </c>
      <c r="D38" s="158">
        <v>2.8509299536625394</v>
      </c>
      <c r="E38" s="119">
        <v>9.503099845541799</v>
      </c>
      <c r="F38" s="117">
        <v>50</v>
      </c>
      <c r="G38" s="117">
        <v>150</v>
      </c>
      <c r="H38" s="117">
        <v>20</v>
      </c>
      <c r="I38" s="117">
        <v>50</v>
      </c>
      <c r="J38" s="117">
        <v>150</v>
      </c>
      <c r="K38" s="117">
        <v>20</v>
      </c>
    </row>
    <row r="39" spans="1:11" ht="63.75">
      <c r="A39" s="217" t="s">
        <v>1082</v>
      </c>
      <c r="B39" s="117" t="s">
        <v>1114</v>
      </c>
      <c r="C39" s="120" t="s">
        <v>1115</v>
      </c>
      <c r="D39" s="158">
        <v>47.199370957751299</v>
      </c>
      <c r="E39" s="119">
        <v>157.33123652583765</v>
      </c>
      <c r="F39" s="117">
        <v>50</v>
      </c>
      <c r="G39" s="117">
        <v>150</v>
      </c>
      <c r="H39" s="117">
        <v>20</v>
      </c>
      <c r="I39" s="117">
        <v>50</v>
      </c>
      <c r="J39" s="117">
        <v>150</v>
      </c>
      <c r="K39" s="117">
        <v>20</v>
      </c>
    </row>
    <row r="40" spans="1:11">
      <c r="A40" s="217" t="s">
        <v>70</v>
      </c>
      <c r="B40" s="117" t="s">
        <v>1116</v>
      </c>
      <c r="C40" s="120" t="s">
        <v>1117</v>
      </c>
      <c r="D40" s="158">
        <v>10.838037096224513</v>
      </c>
      <c r="E40" s="119">
        <v>36.126790320748377</v>
      </c>
      <c r="F40" s="117">
        <v>50</v>
      </c>
      <c r="G40" s="117">
        <v>150</v>
      </c>
      <c r="H40" s="117">
        <v>20</v>
      </c>
      <c r="I40" s="117">
        <v>50</v>
      </c>
      <c r="J40" s="117">
        <v>150</v>
      </c>
      <c r="K40" s="117">
        <v>20</v>
      </c>
    </row>
    <row r="41" spans="1:11">
      <c r="A41" s="217">
        <v>423</v>
      </c>
      <c r="B41" s="117" t="s">
        <v>1118</v>
      </c>
      <c r="C41" s="120" t="s">
        <v>1119</v>
      </c>
      <c r="D41" s="158">
        <v>83.753227119379204</v>
      </c>
      <c r="E41" s="119">
        <v>279.17742373126401</v>
      </c>
      <c r="F41" s="117">
        <v>50</v>
      </c>
      <c r="G41" s="117">
        <v>150</v>
      </c>
      <c r="H41" s="117">
        <v>20</v>
      </c>
      <c r="I41" s="117">
        <v>50</v>
      </c>
      <c r="J41" s="117">
        <v>150</v>
      </c>
      <c r="K41" s="117">
        <v>20</v>
      </c>
    </row>
    <row r="42" spans="1:11">
      <c r="A42" s="217">
        <v>423</v>
      </c>
      <c r="B42" s="117" t="s">
        <v>1120</v>
      </c>
      <c r="C42" s="120" t="s">
        <v>1121</v>
      </c>
      <c r="D42" s="158">
        <v>4.466796255934204</v>
      </c>
      <c r="E42" s="119">
        <v>14.889320853114015</v>
      </c>
      <c r="F42" s="117">
        <v>50</v>
      </c>
      <c r="G42" s="117">
        <v>150</v>
      </c>
      <c r="H42" s="117">
        <v>20</v>
      </c>
      <c r="I42" s="117">
        <v>50</v>
      </c>
      <c r="J42" s="117">
        <v>150</v>
      </c>
      <c r="K42" s="117">
        <v>20</v>
      </c>
    </row>
    <row r="43" spans="1:11">
      <c r="A43" s="217">
        <v>465</v>
      </c>
      <c r="B43" s="117" t="s">
        <v>1122</v>
      </c>
      <c r="C43" s="120" t="s">
        <v>1123</v>
      </c>
      <c r="D43" s="158">
        <v>4.0040704258917712</v>
      </c>
      <c r="E43" s="119">
        <v>13.346901419639238</v>
      </c>
      <c r="F43" s="117">
        <v>50</v>
      </c>
      <c r="G43" s="117">
        <v>150</v>
      </c>
      <c r="H43" s="117">
        <v>20</v>
      </c>
      <c r="I43" s="117">
        <v>50</v>
      </c>
      <c r="J43" s="117">
        <v>150</v>
      </c>
      <c r="K43" s="117">
        <v>20</v>
      </c>
    </row>
    <row r="44" spans="1:11" ht="38.25">
      <c r="A44" s="217" t="s">
        <v>1124</v>
      </c>
      <c r="B44" s="117" t="s">
        <v>1125</v>
      </c>
      <c r="C44" s="120" t="s">
        <v>1126</v>
      </c>
      <c r="D44" s="158">
        <v>2.7164854763581356</v>
      </c>
      <c r="E44" s="119">
        <v>9.0549515878604527</v>
      </c>
      <c r="F44" s="117">
        <v>71</v>
      </c>
      <c r="G44" s="117">
        <v>131</v>
      </c>
      <c r="H44" s="117">
        <v>21</v>
      </c>
      <c r="I44" s="117">
        <v>48</v>
      </c>
      <c r="J44" s="117">
        <v>155</v>
      </c>
      <c r="K44" s="117">
        <v>22</v>
      </c>
    </row>
    <row r="45" spans="1:11">
      <c r="A45" s="217">
        <v>465</v>
      </c>
      <c r="B45" s="117" t="s">
        <v>1127</v>
      </c>
      <c r="C45" s="120" t="s">
        <v>1128</v>
      </c>
      <c r="D45" s="158">
        <v>2.5728368080926249</v>
      </c>
      <c r="E45" s="119">
        <v>8.5761226936420822</v>
      </c>
      <c r="F45" s="117">
        <v>70</v>
      </c>
      <c r="G45" s="117">
        <v>130</v>
      </c>
      <c r="H45" s="117">
        <v>20</v>
      </c>
      <c r="I45" s="117">
        <v>70</v>
      </c>
      <c r="J45" s="117">
        <v>130</v>
      </c>
      <c r="K45" s="117">
        <v>20</v>
      </c>
    </row>
    <row r="46" spans="1:11">
      <c r="A46" s="217">
        <v>465</v>
      </c>
      <c r="B46" s="117" t="s">
        <v>1129</v>
      </c>
      <c r="C46" s="120" t="s">
        <v>1130</v>
      </c>
      <c r="D46" s="158">
        <v>3.4834428221066625</v>
      </c>
      <c r="E46" s="119">
        <v>11.611476073688875</v>
      </c>
      <c r="F46" s="117">
        <v>70</v>
      </c>
      <c r="G46" s="117">
        <v>130</v>
      </c>
      <c r="H46" s="117">
        <v>20</v>
      </c>
      <c r="I46" s="117">
        <v>70</v>
      </c>
      <c r="J46" s="117">
        <v>130</v>
      </c>
      <c r="K46" s="117">
        <v>20</v>
      </c>
    </row>
    <row r="47" spans="1:11">
      <c r="A47" s="217" t="s">
        <v>72</v>
      </c>
      <c r="B47" s="117" t="s">
        <v>1131</v>
      </c>
      <c r="C47" s="120" t="s">
        <v>1132</v>
      </c>
      <c r="D47" s="158">
        <v>2.4737952755326424</v>
      </c>
      <c r="E47" s="119">
        <v>8.2459842517754751</v>
      </c>
      <c r="F47" s="117">
        <v>69</v>
      </c>
      <c r="G47" s="117">
        <v>130</v>
      </c>
      <c r="H47" s="117">
        <v>20</v>
      </c>
      <c r="I47" s="117">
        <v>36</v>
      </c>
      <c r="J47" s="117">
        <v>160</v>
      </c>
      <c r="K47" s="117">
        <v>40</v>
      </c>
    </row>
    <row r="48" spans="1:11">
      <c r="A48" s="217" t="s">
        <v>72</v>
      </c>
      <c r="B48" s="117" t="s">
        <v>1133</v>
      </c>
      <c r="C48" s="120" t="s">
        <v>1134</v>
      </c>
      <c r="D48" s="158">
        <v>8.1158071831371608</v>
      </c>
      <c r="E48" s="119">
        <v>27.052690610457205</v>
      </c>
      <c r="F48" s="117">
        <v>66</v>
      </c>
      <c r="G48" s="117">
        <v>129</v>
      </c>
      <c r="H48" s="117">
        <v>21</v>
      </c>
      <c r="I48" s="117">
        <v>28</v>
      </c>
      <c r="J48" s="117">
        <v>165</v>
      </c>
      <c r="K48" s="117">
        <v>35</v>
      </c>
    </row>
    <row r="49" spans="1:11">
      <c r="A49" s="217" t="s">
        <v>72</v>
      </c>
      <c r="B49" s="117" t="s">
        <v>1135</v>
      </c>
      <c r="C49" s="120" t="s">
        <v>1136</v>
      </c>
      <c r="D49" s="158">
        <v>6.0501380085487702</v>
      </c>
      <c r="E49" s="119">
        <v>20.167126695162569</v>
      </c>
      <c r="F49" s="117">
        <v>53</v>
      </c>
      <c r="G49" s="117">
        <v>118</v>
      </c>
      <c r="H49" s="117">
        <v>28</v>
      </c>
      <c r="I49" s="117">
        <v>27</v>
      </c>
      <c r="J49" s="117">
        <v>171</v>
      </c>
      <c r="K49" s="117">
        <v>32</v>
      </c>
    </row>
    <row r="50" spans="1:11" ht="51">
      <c r="A50" s="217" t="s">
        <v>1137</v>
      </c>
      <c r="B50" s="117" t="s">
        <v>1138</v>
      </c>
      <c r="C50" s="120" t="s">
        <v>1139</v>
      </c>
      <c r="D50" s="158">
        <v>3.3369241406088639</v>
      </c>
      <c r="E50" s="119">
        <v>11.123080468696214</v>
      </c>
      <c r="F50" s="117">
        <v>59</v>
      </c>
      <c r="G50" s="117">
        <v>121</v>
      </c>
      <c r="H50" s="117">
        <v>20</v>
      </c>
      <c r="I50" s="117">
        <v>41</v>
      </c>
      <c r="J50" s="117">
        <v>145</v>
      </c>
      <c r="K50" s="117">
        <v>20</v>
      </c>
    </row>
    <row r="51" spans="1:11" ht="25.5">
      <c r="A51" s="217" t="s">
        <v>1059</v>
      </c>
      <c r="B51" s="117" t="s">
        <v>1140</v>
      </c>
      <c r="C51" s="120" t="s">
        <v>1141</v>
      </c>
      <c r="D51" s="158">
        <v>3.162260092817426</v>
      </c>
      <c r="E51" s="119">
        <v>10.540866976058087</v>
      </c>
      <c r="F51" s="117">
        <v>56</v>
      </c>
      <c r="G51" s="117">
        <v>132</v>
      </c>
      <c r="H51" s="117">
        <v>22</v>
      </c>
      <c r="I51" s="117">
        <v>52</v>
      </c>
      <c r="J51" s="117">
        <v>149</v>
      </c>
      <c r="K51" s="117">
        <v>22</v>
      </c>
    </row>
    <row r="52" spans="1:11" ht="25.5">
      <c r="A52" s="217" t="s">
        <v>1059</v>
      </c>
      <c r="B52" s="117" t="s">
        <v>1142</v>
      </c>
      <c r="C52" s="120" t="s">
        <v>1143</v>
      </c>
      <c r="D52" s="158">
        <v>2.9344158642645297</v>
      </c>
      <c r="E52" s="119">
        <v>9.7813862142150985</v>
      </c>
      <c r="F52" s="117">
        <v>70</v>
      </c>
      <c r="G52" s="117">
        <v>130</v>
      </c>
      <c r="H52" s="117">
        <v>21</v>
      </c>
      <c r="I52" s="117">
        <v>68</v>
      </c>
      <c r="J52" s="117">
        <v>136</v>
      </c>
      <c r="K52" s="117">
        <v>30</v>
      </c>
    </row>
    <row r="53" spans="1:11" ht="63.75">
      <c r="A53" s="217" t="s">
        <v>1144</v>
      </c>
      <c r="B53" s="117" t="s">
        <v>1145</v>
      </c>
      <c r="C53" s="120" t="s">
        <v>1146</v>
      </c>
      <c r="D53" s="158">
        <v>3.6280526302015534</v>
      </c>
      <c r="E53" s="119">
        <v>12.093508767338511</v>
      </c>
      <c r="F53" s="117">
        <v>56</v>
      </c>
      <c r="G53" s="117">
        <v>147</v>
      </c>
      <c r="H53" s="117">
        <v>24</v>
      </c>
      <c r="I53" s="117">
        <v>40</v>
      </c>
      <c r="J53" s="117">
        <v>172</v>
      </c>
      <c r="K53" s="117">
        <v>37</v>
      </c>
    </row>
    <row r="54" spans="1:11" ht="25.5">
      <c r="A54" s="217" t="s">
        <v>1059</v>
      </c>
      <c r="B54" s="117" t="s">
        <v>1147</v>
      </c>
      <c r="C54" s="120" t="s">
        <v>1148</v>
      </c>
      <c r="D54" s="158">
        <v>3.2537997621066377</v>
      </c>
      <c r="E54" s="119">
        <v>10.845999207022125</v>
      </c>
      <c r="F54" s="117">
        <v>68</v>
      </c>
      <c r="G54" s="117">
        <v>122</v>
      </c>
      <c r="H54" s="117">
        <v>21</v>
      </c>
      <c r="I54" s="117">
        <v>49</v>
      </c>
      <c r="J54" s="117">
        <v>152</v>
      </c>
      <c r="K54" s="117">
        <v>21</v>
      </c>
    </row>
    <row r="55" spans="1:11" ht="63.75">
      <c r="A55" s="217" t="s">
        <v>1144</v>
      </c>
      <c r="B55" s="117" t="s">
        <v>1149</v>
      </c>
      <c r="C55" s="120" t="s">
        <v>1150</v>
      </c>
      <c r="D55" s="158">
        <v>2.4781031073543094</v>
      </c>
      <c r="E55" s="119">
        <v>8.2603436911810313</v>
      </c>
      <c r="F55" s="117">
        <v>28</v>
      </c>
      <c r="G55" s="117">
        <v>124</v>
      </c>
      <c r="H55" s="117">
        <v>26</v>
      </c>
      <c r="I55" s="117">
        <v>28</v>
      </c>
      <c r="J55" s="117">
        <v>139</v>
      </c>
      <c r="K55" s="117">
        <v>29</v>
      </c>
    </row>
    <row r="56" spans="1:11" ht="63.75">
      <c r="A56" s="217" t="s">
        <v>1082</v>
      </c>
      <c r="B56" s="117" t="s">
        <v>1151</v>
      </c>
      <c r="C56" s="120" t="s">
        <v>1152</v>
      </c>
      <c r="D56" s="158">
        <v>4.257162669977391</v>
      </c>
      <c r="E56" s="119">
        <v>14.19054223325797</v>
      </c>
      <c r="F56" s="117">
        <v>70</v>
      </c>
      <c r="G56" s="117">
        <v>130</v>
      </c>
      <c r="H56" s="117">
        <v>22</v>
      </c>
      <c r="I56" s="117">
        <v>39</v>
      </c>
      <c r="J56" s="117">
        <v>157</v>
      </c>
      <c r="K56" s="117">
        <v>42</v>
      </c>
    </row>
    <row r="57" spans="1:11" ht="51">
      <c r="A57" s="217" t="s">
        <v>1091</v>
      </c>
      <c r="B57" s="117" t="s">
        <v>1153</v>
      </c>
      <c r="C57" s="120" t="s">
        <v>1154</v>
      </c>
      <c r="D57" s="158">
        <v>5.7110355806250599</v>
      </c>
      <c r="E57" s="119">
        <v>19.036785268750197</v>
      </c>
      <c r="F57" s="117">
        <v>70</v>
      </c>
      <c r="G57" s="117">
        <v>130</v>
      </c>
      <c r="H57" s="117">
        <v>20</v>
      </c>
      <c r="I57" s="117">
        <v>29</v>
      </c>
      <c r="J57" s="117">
        <v>157</v>
      </c>
      <c r="K57" s="117">
        <v>38</v>
      </c>
    </row>
    <row r="58" spans="1:11">
      <c r="A58" s="217" t="s">
        <v>70</v>
      </c>
      <c r="B58" s="117" t="s">
        <v>1155</v>
      </c>
      <c r="C58" s="120" t="s">
        <v>1156</v>
      </c>
      <c r="D58" s="158">
        <v>9.1986614462624701</v>
      </c>
      <c r="E58" s="119">
        <v>30.662204820874901</v>
      </c>
      <c r="F58" s="117">
        <v>50</v>
      </c>
      <c r="G58" s="117">
        <v>150</v>
      </c>
      <c r="H58" s="117">
        <v>20</v>
      </c>
      <c r="I58" s="117">
        <v>50</v>
      </c>
      <c r="J58" s="117">
        <v>150</v>
      </c>
      <c r="K58" s="117">
        <v>20</v>
      </c>
    </row>
    <row r="59" spans="1:11">
      <c r="A59" s="217" t="s">
        <v>1157</v>
      </c>
      <c r="B59" s="117" t="s">
        <v>1158</v>
      </c>
      <c r="C59" s="120" t="s">
        <v>1159</v>
      </c>
      <c r="D59" s="158">
        <v>3.7018929734406099</v>
      </c>
      <c r="E59" s="119">
        <v>12.339643244802033</v>
      </c>
      <c r="F59" s="117">
        <v>50</v>
      </c>
      <c r="G59" s="117">
        <v>150</v>
      </c>
      <c r="H59" s="117">
        <v>20</v>
      </c>
      <c r="I59" s="117">
        <v>50</v>
      </c>
      <c r="J59" s="117">
        <v>150</v>
      </c>
      <c r="K59" s="117">
        <v>20</v>
      </c>
    </row>
    <row r="60" spans="1:11" ht="25.5">
      <c r="A60" s="217" t="s">
        <v>1160</v>
      </c>
      <c r="B60" s="117" t="s">
        <v>1161</v>
      </c>
      <c r="C60" s="120" t="s">
        <v>1162</v>
      </c>
      <c r="D60" s="158">
        <v>2.5503892394095971</v>
      </c>
      <c r="E60" s="119">
        <v>8.5012974646986574</v>
      </c>
      <c r="F60" s="117">
        <v>70</v>
      </c>
      <c r="G60" s="117">
        <v>130</v>
      </c>
      <c r="H60" s="117">
        <v>20</v>
      </c>
      <c r="I60" s="117">
        <v>43</v>
      </c>
      <c r="J60" s="117">
        <v>152</v>
      </c>
      <c r="K60" s="117">
        <v>32</v>
      </c>
    </row>
    <row r="61" spans="1:11" ht="25.5">
      <c r="A61" s="217" t="s">
        <v>1163</v>
      </c>
      <c r="B61" s="117" t="s">
        <v>1164</v>
      </c>
      <c r="C61" s="120" t="s">
        <v>1165</v>
      </c>
      <c r="D61" s="158">
        <v>2.9583790774893495</v>
      </c>
      <c r="E61" s="119">
        <v>9.8612635916311646</v>
      </c>
      <c r="F61" s="117">
        <v>70</v>
      </c>
      <c r="G61" s="117">
        <v>130</v>
      </c>
      <c r="H61" s="117">
        <v>20</v>
      </c>
      <c r="I61" s="117">
        <v>70</v>
      </c>
      <c r="J61" s="117">
        <v>130</v>
      </c>
      <c r="K61" s="117">
        <v>20</v>
      </c>
    </row>
    <row r="62" spans="1:11" ht="38.25">
      <c r="A62" s="217" t="s">
        <v>1079</v>
      </c>
      <c r="B62" s="117" t="s">
        <v>1166</v>
      </c>
      <c r="C62" s="120" t="s">
        <v>1167</v>
      </c>
      <c r="D62" s="158">
        <v>2.638855677769806</v>
      </c>
      <c r="E62" s="119">
        <v>8.7961855925660206</v>
      </c>
      <c r="F62" s="117">
        <v>10</v>
      </c>
      <c r="G62" s="117">
        <v>123</v>
      </c>
      <c r="H62" s="117">
        <v>20</v>
      </c>
      <c r="I62" s="117">
        <v>10</v>
      </c>
      <c r="J62" s="117">
        <v>123</v>
      </c>
      <c r="K62" s="117">
        <v>20</v>
      </c>
    </row>
    <row r="63" spans="1:11">
      <c r="A63" s="217">
        <v>465</v>
      </c>
      <c r="B63" s="117" t="s">
        <v>1168</v>
      </c>
      <c r="C63" s="120" t="s">
        <v>1169</v>
      </c>
      <c r="D63" s="158">
        <v>3.6124970063574393</v>
      </c>
      <c r="E63" s="119">
        <v>12.041656687858131</v>
      </c>
      <c r="F63" s="117">
        <v>50</v>
      </c>
      <c r="G63" s="117">
        <v>150</v>
      </c>
      <c r="H63" s="117">
        <v>20</v>
      </c>
      <c r="I63" s="117">
        <v>50</v>
      </c>
      <c r="J63" s="117">
        <v>150</v>
      </c>
      <c r="K63" s="117">
        <v>20</v>
      </c>
    </row>
    <row r="64" spans="1:11">
      <c r="A64" s="217">
        <v>465</v>
      </c>
      <c r="B64" s="117" t="s">
        <v>1170</v>
      </c>
      <c r="C64" s="120" t="s">
        <v>1171</v>
      </c>
      <c r="D64" s="158">
        <v>2.8671742276299388</v>
      </c>
      <c r="E64" s="119">
        <v>9.557247425433129</v>
      </c>
      <c r="F64" s="117">
        <v>70</v>
      </c>
      <c r="G64" s="117">
        <v>130</v>
      </c>
      <c r="H64" s="117">
        <v>20</v>
      </c>
      <c r="I64" s="117">
        <v>70</v>
      </c>
      <c r="J64" s="117">
        <v>130</v>
      </c>
      <c r="K64" s="117">
        <v>20</v>
      </c>
    </row>
    <row r="65" spans="1:11">
      <c r="A65" s="217" t="s">
        <v>70</v>
      </c>
      <c r="B65" s="117" t="s">
        <v>1172</v>
      </c>
      <c r="C65" s="120" t="s">
        <v>1173</v>
      </c>
      <c r="D65" s="158">
        <v>2.2398614260166001</v>
      </c>
      <c r="E65" s="119">
        <v>7.4662047533886664</v>
      </c>
      <c r="F65" s="117">
        <v>70</v>
      </c>
      <c r="G65" s="117">
        <v>130</v>
      </c>
      <c r="H65" s="117">
        <v>20</v>
      </c>
      <c r="I65" s="117">
        <v>70</v>
      </c>
      <c r="J65" s="117">
        <v>130</v>
      </c>
      <c r="K65" s="117">
        <v>20</v>
      </c>
    </row>
    <row r="66" spans="1:11">
      <c r="A66" s="217" t="s">
        <v>70</v>
      </c>
      <c r="B66" s="117" t="s">
        <v>1174</v>
      </c>
      <c r="C66" s="120" t="s">
        <v>1175</v>
      </c>
      <c r="D66" s="158">
        <v>366.79485029924399</v>
      </c>
      <c r="E66" s="119">
        <v>1222.6495009974799</v>
      </c>
      <c r="F66" s="117">
        <v>50</v>
      </c>
      <c r="G66" s="117">
        <v>150</v>
      </c>
      <c r="H66" s="117">
        <v>20</v>
      </c>
      <c r="I66" s="117">
        <v>50</v>
      </c>
      <c r="J66" s="117">
        <v>150</v>
      </c>
      <c r="K66" s="117">
        <v>20</v>
      </c>
    </row>
    <row r="67" spans="1:11" ht="25.5">
      <c r="A67" s="217" t="s">
        <v>1176</v>
      </c>
      <c r="B67" s="117" t="s">
        <v>1177</v>
      </c>
      <c r="C67" s="120" t="s">
        <v>1178</v>
      </c>
      <c r="D67" s="158">
        <v>3.4795836671710796</v>
      </c>
      <c r="E67" s="119">
        <v>11.598612223903599</v>
      </c>
      <c r="F67" s="117">
        <v>80</v>
      </c>
      <c r="G67" s="117">
        <v>120</v>
      </c>
      <c r="H67" s="117">
        <v>20</v>
      </c>
      <c r="I67" s="117">
        <v>33</v>
      </c>
      <c r="J67" s="117">
        <v>157</v>
      </c>
      <c r="K67" s="117">
        <v>39</v>
      </c>
    </row>
    <row r="68" spans="1:11">
      <c r="A68" s="217" t="s">
        <v>70</v>
      </c>
      <c r="B68" s="117" t="s">
        <v>1179</v>
      </c>
      <c r="C68" s="120" t="s">
        <v>1180</v>
      </c>
      <c r="D68" s="158">
        <v>3.4780680099114814</v>
      </c>
      <c r="E68" s="119">
        <v>11.593560033038271</v>
      </c>
      <c r="F68" s="117">
        <v>70</v>
      </c>
      <c r="G68" s="117">
        <v>130</v>
      </c>
      <c r="H68" s="117">
        <v>20</v>
      </c>
      <c r="I68" s="117">
        <v>70</v>
      </c>
      <c r="J68" s="117">
        <v>130</v>
      </c>
      <c r="K68" s="117">
        <v>20</v>
      </c>
    </row>
    <row r="69" spans="1:11">
      <c r="A69" s="217">
        <v>465</v>
      </c>
      <c r="B69" s="117" t="s">
        <v>966</v>
      </c>
      <c r="C69" s="120" t="s">
        <v>967</v>
      </c>
      <c r="D69" s="158">
        <v>4.043367704946859</v>
      </c>
      <c r="E69" s="119">
        <v>13.477892349822865</v>
      </c>
      <c r="F69" s="117">
        <v>70</v>
      </c>
      <c r="G69" s="117">
        <v>130</v>
      </c>
      <c r="H69" s="117">
        <v>20</v>
      </c>
      <c r="I69" s="117">
        <v>70</v>
      </c>
      <c r="J69" s="117">
        <v>130</v>
      </c>
      <c r="K69" s="117">
        <v>20</v>
      </c>
    </row>
    <row r="70" spans="1:11">
      <c r="A70" s="217" t="s">
        <v>70</v>
      </c>
      <c r="B70" s="117" t="s">
        <v>976</v>
      </c>
      <c r="C70" s="120" t="s">
        <v>977</v>
      </c>
      <c r="D70" s="158">
        <v>3.0761905215153122</v>
      </c>
      <c r="E70" s="119">
        <v>10.25396840505104</v>
      </c>
      <c r="F70" s="117">
        <v>50</v>
      </c>
      <c r="G70" s="117">
        <v>150</v>
      </c>
      <c r="H70" s="117">
        <v>20</v>
      </c>
      <c r="I70" s="117">
        <v>50</v>
      </c>
      <c r="J70" s="117">
        <v>150</v>
      </c>
      <c r="K70" s="117">
        <v>20</v>
      </c>
    </row>
    <row r="71" spans="1:11">
      <c r="A71" s="217" t="s">
        <v>70</v>
      </c>
      <c r="B71" s="117" t="s">
        <v>1181</v>
      </c>
      <c r="C71" s="120" t="s">
        <v>1182</v>
      </c>
      <c r="D71" s="158">
        <v>7.4358786795326397</v>
      </c>
      <c r="E71" s="119">
        <v>24.7862622651088</v>
      </c>
      <c r="F71" s="117">
        <v>50</v>
      </c>
      <c r="G71" s="117">
        <v>150</v>
      </c>
      <c r="H71" s="117">
        <v>20</v>
      </c>
      <c r="I71" s="117">
        <v>50</v>
      </c>
      <c r="J71" s="117">
        <v>150</v>
      </c>
      <c r="K71" s="117">
        <v>20</v>
      </c>
    </row>
    <row r="72" spans="1:11">
      <c r="A72" s="217" t="s">
        <v>70</v>
      </c>
      <c r="B72" s="117" t="s">
        <v>1183</v>
      </c>
      <c r="C72" s="120" t="s">
        <v>1184</v>
      </c>
      <c r="D72" s="158">
        <v>47.026688595962675</v>
      </c>
      <c r="E72" s="119">
        <v>156.7556286532089</v>
      </c>
      <c r="F72" s="117">
        <v>50</v>
      </c>
      <c r="G72" s="117">
        <v>150</v>
      </c>
      <c r="H72" s="117">
        <v>20</v>
      </c>
      <c r="I72" s="117">
        <v>50</v>
      </c>
      <c r="J72" s="117">
        <v>150</v>
      </c>
      <c r="K72" s="117">
        <v>20</v>
      </c>
    </row>
    <row r="73" spans="1:11">
      <c r="A73" s="217" t="s">
        <v>70</v>
      </c>
      <c r="B73" s="117" t="s">
        <v>1185</v>
      </c>
      <c r="C73" s="120" t="s">
        <v>1186</v>
      </c>
      <c r="D73" s="158">
        <v>34.318980251218989</v>
      </c>
      <c r="E73" s="119">
        <v>114.39660083739663</v>
      </c>
      <c r="F73" s="117">
        <v>50</v>
      </c>
      <c r="G73" s="117">
        <v>150</v>
      </c>
      <c r="H73" s="117">
        <v>20</v>
      </c>
      <c r="I73" s="117">
        <v>50</v>
      </c>
      <c r="J73" s="117">
        <v>150</v>
      </c>
      <c r="K73" s="117">
        <v>20</v>
      </c>
    </row>
    <row r="74" spans="1:11" ht="25.5">
      <c r="A74" s="217" t="s">
        <v>1054</v>
      </c>
      <c r="B74" s="117" t="s">
        <v>1187</v>
      </c>
      <c r="C74" s="120" t="s">
        <v>1188</v>
      </c>
      <c r="D74" s="158">
        <v>2.91392483029178</v>
      </c>
      <c r="E74" s="119">
        <v>9.7130827676392659</v>
      </c>
      <c r="F74" s="117">
        <v>70</v>
      </c>
      <c r="G74" s="117">
        <v>130</v>
      </c>
      <c r="H74" s="117">
        <v>20</v>
      </c>
      <c r="I74" s="117">
        <v>70</v>
      </c>
      <c r="J74" s="117">
        <v>130</v>
      </c>
      <c r="K74" s="117">
        <v>20</v>
      </c>
    </row>
    <row r="75" spans="1:11" ht="51">
      <c r="A75" s="217" t="s">
        <v>1189</v>
      </c>
      <c r="B75" s="117" t="s">
        <v>1190</v>
      </c>
      <c r="C75" s="120" t="s">
        <v>1191</v>
      </c>
      <c r="D75" s="158">
        <v>6.2660328668707548</v>
      </c>
      <c r="E75" s="119">
        <v>20.886776222902515</v>
      </c>
      <c r="F75" s="117">
        <v>70</v>
      </c>
      <c r="G75" s="117">
        <v>130</v>
      </c>
      <c r="H75" s="117">
        <v>20</v>
      </c>
      <c r="I75" s="117">
        <v>46</v>
      </c>
      <c r="J75" s="117">
        <v>153</v>
      </c>
      <c r="K75" s="117">
        <v>39</v>
      </c>
    </row>
    <row r="76" spans="1:11">
      <c r="A76" s="217" t="s">
        <v>1157</v>
      </c>
      <c r="B76" s="117" t="s">
        <v>1192</v>
      </c>
      <c r="C76" s="120" t="s">
        <v>1193</v>
      </c>
      <c r="D76" s="158">
        <v>6.3937663091129</v>
      </c>
      <c r="E76" s="119">
        <v>21.312554363709665</v>
      </c>
      <c r="F76" s="117">
        <v>50</v>
      </c>
      <c r="G76" s="117">
        <v>150</v>
      </c>
      <c r="H76" s="117">
        <v>20</v>
      </c>
      <c r="I76" s="117">
        <v>50</v>
      </c>
      <c r="J76" s="117">
        <v>150</v>
      </c>
      <c r="K76" s="117">
        <v>20</v>
      </c>
    </row>
    <row r="77" spans="1:11" ht="76.5">
      <c r="A77" s="217" t="s">
        <v>1194</v>
      </c>
      <c r="B77" s="117" t="s">
        <v>1195</v>
      </c>
      <c r="C77" s="120" t="s">
        <v>1196</v>
      </c>
      <c r="D77" s="158">
        <v>4.1559832902865095</v>
      </c>
      <c r="E77" s="119">
        <v>13.853277634288366</v>
      </c>
      <c r="F77" s="117">
        <v>66</v>
      </c>
      <c r="G77" s="117">
        <v>130</v>
      </c>
      <c r="H77" s="117">
        <v>22</v>
      </c>
      <c r="I77" s="117">
        <v>54</v>
      </c>
      <c r="J77" s="117">
        <v>133</v>
      </c>
      <c r="K77" s="117">
        <v>29</v>
      </c>
    </row>
    <row r="78" spans="1:11">
      <c r="A78" s="217" t="s">
        <v>1157</v>
      </c>
      <c r="B78" s="117" t="s">
        <v>1197</v>
      </c>
      <c r="C78" s="120" t="s">
        <v>1198</v>
      </c>
      <c r="D78" s="158">
        <v>3.7477712870408246</v>
      </c>
      <c r="E78" s="119">
        <v>12.49257095680275</v>
      </c>
      <c r="F78" s="117">
        <v>50</v>
      </c>
      <c r="G78" s="117">
        <v>150</v>
      </c>
      <c r="H78" s="117">
        <v>20</v>
      </c>
      <c r="I78" s="117">
        <v>50</v>
      </c>
      <c r="J78" s="117">
        <v>150</v>
      </c>
      <c r="K78" s="117">
        <v>20</v>
      </c>
    </row>
    <row r="79" spans="1:11">
      <c r="A79" s="217" t="s">
        <v>72</v>
      </c>
      <c r="B79" s="117" t="s">
        <v>1199</v>
      </c>
      <c r="C79" s="120" t="s">
        <v>1200</v>
      </c>
      <c r="D79" s="158">
        <v>2.7838315158176443</v>
      </c>
      <c r="E79" s="119">
        <v>9.2794383860588141</v>
      </c>
      <c r="F79" s="117">
        <v>70</v>
      </c>
      <c r="G79" s="117">
        <v>130</v>
      </c>
      <c r="H79" s="117">
        <v>20</v>
      </c>
      <c r="I79" s="117">
        <v>51</v>
      </c>
      <c r="J79" s="117">
        <v>144</v>
      </c>
      <c r="K79" s="117">
        <v>31</v>
      </c>
    </row>
    <row r="80" spans="1:11" ht="25.5">
      <c r="A80" s="217" t="s">
        <v>1163</v>
      </c>
      <c r="B80" s="117" t="s">
        <v>988</v>
      </c>
      <c r="C80" s="120" t="s">
        <v>989</v>
      </c>
      <c r="D80" s="158">
        <v>4.121263524783136</v>
      </c>
      <c r="E80" s="119">
        <v>13.737545082610453</v>
      </c>
      <c r="F80" s="117">
        <v>70</v>
      </c>
      <c r="G80" s="117">
        <v>130</v>
      </c>
      <c r="H80" s="117">
        <v>20</v>
      </c>
      <c r="I80" s="117">
        <v>70</v>
      </c>
      <c r="J80" s="117">
        <v>130</v>
      </c>
      <c r="K80" s="117">
        <v>20</v>
      </c>
    </row>
    <row r="81" spans="1:11">
      <c r="A81" s="217" t="s">
        <v>1201</v>
      </c>
      <c r="B81" s="117" t="s">
        <v>1202</v>
      </c>
      <c r="C81" s="120" t="s">
        <v>1203</v>
      </c>
      <c r="D81" s="158">
        <v>109.117682459875</v>
      </c>
      <c r="E81" s="119">
        <v>363.72560819958335</v>
      </c>
      <c r="F81" s="117">
        <v>50</v>
      </c>
      <c r="G81" s="117">
        <v>150</v>
      </c>
      <c r="H81" s="117">
        <v>20</v>
      </c>
      <c r="I81" s="117">
        <v>50</v>
      </c>
      <c r="J81" s="117">
        <v>150</v>
      </c>
      <c r="K81" s="117">
        <v>20</v>
      </c>
    </row>
    <row r="82" spans="1:11">
      <c r="A82" s="217">
        <v>465</v>
      </c>
      <c r="B82" s="117" t="s">
        <v>1204</v>
      </c>
      <c r="C82" s="120" t="s">
        <v>1205</v>
      </c>
      <c r="D82" s="158">
        <v>4.3482507843037457</v>
      </c>
      <c r="E82" s="119">
        <v>14.494169281012484</v>
      </c>
      <c r="F82" s="117">
        <v>70</v>
      </c>
      <c r="G82" s="117">
        <v>130</v>
      </c>
      <c r="H82" s="117">
        <v>20</v>
      </c>
      <c r="I82" s="117">
        <v>70</v>
      </c>
      <c r="J82" s="117">
        <v>130</v>
      </c>
      <c r="K82" s="117">
        <v>20</v>
      </c>
    </row>
    <row r="83" spans="1:11">
      <c r="A83" s="217" t="s">
        <v>70</v>
      </c>
      <c r="B83" s="117" t="s">
        <v>1206</v>
      </c>
      <c r="C83" s="120" t="s">
        <v>1207</v>
      </c>
      <c r="D83" s="158">
        <v>1.9455981861864444</v>
      </c>
      <c r="E83" s="119">
        <v>6.4853272872881478</v>
      </c>
      <c r="F83" s="117">
        <v>50</v>
      </c>
      <c r="G83" s="117">
        <v>150</v>
      </c>
      <c r="H83" s="117">
        <v>20</v>
      </c>
      <c r="I83" s="117">
        <v>50</v>
      </c>
      <c r="J83" s="117">
        <v>150</v>
      </c>
      <c r="K83" s="117">
        <v>20</v>
      </c>
    </row>
    <row r="84" spans="1:11">
      <c r="A84" s="217" t="s">
        <v>70</v>
      </c>
      <c r="B84" s="117" t="s">
        <v>1208</v>
      </c>
      <c r="C84" s="120" t="s">
        <v>1209</v>
      </c>
      <c r="D84" s="158">
        <v>3.7067296854977925</v>
      </c>
      <c r="E84" s="119">
        <v>12.355765618325975</v>
      </c>
      <c r="F84" s="117">
        <v>50</v>
      </c>
      <c r="G84" s="117">
        <v>150</v>
      </c>
      <c r="H84" s="117">
        <v>20</v>
      </c>
      <c r="I84" s="117">
        <v>50</v>
      </c>
      <c r="J84" s="117">
        <v>150</v>
      </c>
      <c r="K84" s="117">
        <v>20</v>
      </c>
    </row>
    <row r="85" spans="1:11">
      <c r="A85" s="217">
        <v>465</v>
      </c>
      <c r="B85" s="117" t="s">
        <v>1210</v>
      </c>
      <c r="C85" s="120" t="s">
        <v>1211</v>
      </c>
      <c r="D85" s="158">
        <v>3.5427269696138866</v>
      </c>
      <c r="E85" s="119">
        <v>11.809089898712955</v>
      </c>
      <c r="F85" s="117">
        <v>70</v>
      </c>
      <c r="G85" s="117">
        <v>130</v>
      </c>
      <c r="H85" s="117">
        <v>20</v>
      </c>
      <c r="I85" s="117">
        <v>70</v>
      </c>
      <c r="J85" s="117">
        <v>130</v>
      </c>
      <c r="K85" s="117">
        <v>20</v>
      </c>
    </row>
    <row r="86" spans="1:11" ht="51">
      <c r="A86" s="217" t="s">
        <v>1212</v>
      </c>
      <c r="B86" s="221" t="s">
        <v>1213</v>
      </c>
      <c r="C86" s="220" t="s">
        <v>1214</v>
      </c>
      <c r="D86" s="219">
        <v>2.3970747281688674</v>
      </c>
      <c r="E86" s="119">
        <v>7.9902490938962245</v>
      </c>
      <c r="F86" s="117">
        <v>70</v>
      </c>
      <c r="G86" s="117">
        <v>130</v>
      </c>
      <c r="H86" s="117">
        <v>20</v>
      </c>
      <c r="I86" s="117">
        <v>41</v>
      </c>
      <c r="J86" s="117">
        <v>156</v>
      </c>
      <c r="K86" s="117">
        <v>39</v>
      </c>
    </row>
    <row r="87" spans="1:11">
      <c r="A87" s="217">
        <v>465</v>
      </c>
      <c r="B87" s="117" t="s">
        <v>1215</v>
      </c>
      <c r="C87" s="120" t="s">
        <v>1216</v>
      </c>
      <c r="D87" s="158">
        <v>3.8143212632799806</v>
      </c>
      <c r="E87" s="119">
        <v>12.714404210933267</v>
      </c>
      <c r="F87" s="117">
        <v>70</v>
      </c>
      <c r="G87" s="117">
        <v>130</v>
      </c>
      <c r="H87" s="117">
        <v>20</v>
      </c>
      <c r="I87" s="117">
        <v>70</v>
      </c>
      <c r="J87" s="117">
        <v>130</v>
      </c>
      <c r="K87" s="117">
        <v>20</v>
      </c>
    </row>
    <row r="88" spans="1:11">
      <c r="A88" s="217">
        <v>465</v>
      </c>
      <c r="B88" s="117" t="s">
        <v>1217</v>
      </c>
      <c r="C88" s="120" t="s">
        <v>1218</v>
      </c>
      <c r="D88" s="158">
        <v>3.6005572202314973</v>
      </c>
      <c r="E88" s="119">
        <v>12.001857400771657</v>
      </c>
      <c r="F88" s="117">
        <v>70</v>
      </c>
      <c r="G88" s="117">
        <v>130</v>
      </c>
      <c r="H88" s="117">
        <v>20</v>
      </c>
      <c r="I88" s="117">
        <v>70</v>
      </c>
      <c r="J88" s="117">
        <v>130</v>
      </c>
      <c r="K88" s="117">
        <v>20</v>
      </c>
    </row>
    <row r="89" spans="1:11" ht="63.75">
      <c r="A89" s="217" t="s">
        <v>1082</v>
      </c>
      <c r="B89" s="117" t="s">
        <v>1219</v>
      </c>
      <c r="C89" s="120" t="s">
        <v>1220</v>
      </c>
      <c r="D89" s="158">
        <v>11.9714772569831</v>
      </c>
      <c r="E89" s="119">
        <v>39.904924189943664</v>
      </c>
      <c r="F89" s="117">
        <v>70</v>
      </c>
      <c r="G89" s="117">
        <v>130</v>
      </c>
      <c r="H89" s="117">
        <v>20</v>
      </c>
      <c r="I89" s="117">
        <v>23</v>
      </c>
      <c r="J89" s="117">
        <v>170</v>
      </c>
      <c r="K89" s="117">
        <v>28</v>
      </c>
    </row>
    <row r="90" spans="1:11">
      <c r="A90" s="217" t="s">
        <v>70</v>
      </c>
      <c r="B90" s="117" t="s">
        <v>1221</v>
      </c>
      <c r="C90" s="120" t="s">
        <v>1222</v>
      </c>
      <c r="D90" s="158">
        <v>2.7325885327623269</v>
      </c>
      <c r="E90" s="119">
        <v>9.1086284425410895</v>
      </c>
      <c r="F90" s="117">
        <v>70</v>
      </c>
      <c r="G90" s="117">
        <v>130</v>
      </c>
      <c r="H90" s="117">
        <v>20</v>
      </c>
      <c r="I90" s="117">
        <v>70</v>
      </c>
      <c r="J90" s="117">
        <v>130</v>
      </c>
      <c r="K90" s="117">
        <v>20</v>
      </c>
    </row>
    <row r="91" spans="1:11">
      <c r="A91" s="217" t="s">
        <v>70</v>
      </c>
      <c r="B91" s="117" t="s">
        <v>1223</v>
      </c>
      <c r="C91" s="120" t="s">
        <v>1224</v>
      </c>
      <c r="D91" s="158">
        <v>64.855367377296901</v>
      </c>
      <c r="E91" s="119">
        <v>216.184557924323</v>
      </c>
      <c r="F91" s="117">
        <v>50</v>
      </c>
      <c r="G91" s="117">
        <v>150</v>
      </c>
      <c r="H91" s="117">
        <v>20</v>
      </c>
      <c r="I91" s="117">
        <v>50</v>
      </c>
      <c r="J91" s="117">
        <v>150</v>
      </c>
      <c r="K91" s="117">
        <v>20</v>
      </c>
    </row>
    <row r="92" spans="1:11">
      <c r="A92" s="217">
        <v>465</v>
      </c>
      <c r="B92" s="117" t="s">
        <v>1225</v>
      </c>
      <c r="C92" s="120" t="s">
        <v>1226</v>
      </c>
      <c r="D92" s="158">
        <v>3.0438531749606565</v>
      </c>
      <c r="E92" s="119">
        <v>10.146177249868854</v>
      </c>
      <c r="F92" s="117">
        <v>70</v>
      </c>
      <c r="G92" s="117">
        <v>130</v>
      </c>
      <c r="H92" s="117">
        <v>20</v>
      </c>
      <c r="I92" s="117">
        <v>70</v>
      </c>
      <c r="J92" s="117">
        <v>130</v>
      </c>
      <c r="K92" s="117">
        <v>20</v>
      </c>
    </row>
    <row r="93" spans="1:11" ht="25.5">
      <c r="A93" s="217" t="s">
        <v>1059</v>
      </c>
      <c r="B93" s="117" t="s">
        <v>1227</v>
      </c>
      <c r="C93" s="120" t="s">
        <v>1228</v>
      </c>
      <c r="D93" s="158">
        <v>4.9178385680473689</v>
      </c>
      <c r="E93" s="119">
        <v>16.392795226824564</v>
      </c>
      <c r="F93" s="117">
        <v>69</v>
      </c>
      <c r="G93" s="117">
        <v>130</v>
      </c>
      <c r="H93" s="117">
        <v>21</v>
      </c>
      <c r="I93" s="117">
        <v>42</v>
      </c>
      <c r="J93" s="117">
        <v>154</v>
      </c>
      <c r="K93" s="117">
        <v>32</v>
      </c>
    </row>
    <row r="94" spans="1:11" ht="25.5">
      <c r="A94" s="217" t="s">
        <v>1163</v>
      </c>
      <c r="B94" s="117" t="s">
        <v>1229</v>
      </c>
      <c r="C94" s="120" t="s">
        <v>1230</v>
      </c>
      <c r="D94" s="158">
        <v>5.9782168209359003</v>
      </c>
      <c r="E94" s="119">
        <v>19.927389403119665</v>
      </c>
      <c r="F94" s="117">
        <v>50</v>
      </c>
      <c r="G94" s="117">
        <v>150</v>
      </c>
      <c r="H94" s="117">
        <v>20</v>
      </c>
      <c r="I94" s="117">
        <v>50</v>
      </c>
      <c r="J94" s="117">
        <v>150</v>
      </c>
      <c r="K94" s="117">
        <v>20</v>
      </c>
    </row>
    <row r="95" spans="1:11" ht="25.5">
      <c r="A95" s="217" t="s">
        <v>1176</v>
      </c>
      <c r="B95" s="117" t="s">
        <v>1231</v>
      </c>
      <c r="C95" s="120" t="s">
        <v>1232</v>
      </c>
      <c r="D95" s="158">
        <v>3.0871785562271818</v>
      </c>
      <c r="E95" s="119">
        <v>10.290595187423939</v>
      </c>
      <c r="F95" s="117">
        <v>79</v>
      </c>
      <c r="G95" s="117">
        <v>120</v>
      </c>
      <c r="H95" s="117">
        <v>20</v>
      </c>
      <c r="I95" s="117">
        <v>42</v>
      </c>
      <c r="J95" s="117">
        <v>152</v>
      </c>
      <c r="K95" s="117">
        <v>34</v>
      </c>
    </row>
    <row r="96" spans="1:11" ht="38.25">
      <c r="A96" s="217" t="s">
        <v>70</v>
      </c>
      <c r="B96" s="218" t="s">
        <v>1233</v>
      </c>
      <c r="C96" s="120"/>
      <c r="D96" s="119"/>
      <c r="E96" s="131"/>
      <c r="F96" s="117">
        <v>70</v>
      </c>
      <c r="G96" s="117">
        <v>130</v>
      </c>
      <c r="H96" s="117">
        <v>20</v>
      </c>
      <c r="I96" s="118">
        <v>70</v>
      </c>
      <c r="J96" s="118">
        <v>130</v>
      </c>
      <c r="K96" s="117">
        <v>20</v>
      </c>
    </row>
    <row r="97" spans="1:11" ht="25.5">
      <c r="A97" s="217" t="s">
        <v>70</v>
      </c>
      <c r="B97" s="139" t="s">
        <v>1234</v>
      </c>
      <c r="C97" s="120"/>
      <c r="D97" s="158">
        <v>5.8730000000000002</v>
      </c>
      <c r="E97" s="119">
        <v>19.579999999999998</v>
      </c>
      <c r="F97" s="117">
        <v>70</v>
      </c>
      <c r="G97" s="117">
        <v>130</v>
      </c>
      <c r="H97" s="117">
        <v>20</v>
      </c>
      <c r="I97" s="118">
        <v>70</v>
      </c>
      <c r="J97" s="118">
        <v>130</v>
      </c>
      <c r="K97" s="117">
        <v>20</v>
      </c>
    </row>
    <row r="98" spans="1:11">
      <c r="A98" s="217" t="s">
        <v>72</v>
      </c>
      <c r="B98" s="117" t="s">
        <v>1235</v>
      </c>
      <c r="C98" s="120" t="s">
        <v>1236</v>
      </c>
      <c r="D98" s="158">
        <v>2.9628699103334442</v>
      </c>
      <c r="E98" s="119">
        <v>9.8762330344448142</v>
      </c>
      <c r="F98" s="117">
        <v>70</v>
      </c>
      <c r="G98" s="117">
        <v>130</v>
      </c>
      <c r="H98" s="117">
        <v>21</v>
      </c>
      <c r="I98" s="117">
        <v>40</v>
      </c>
      <c r="J98" s="117">
        <v>155</v>
      </c>
      <c r="K98" s="117">
        <v>35</v>
      </c>
    </row>
    <row r="99" spans="1:11" ht="63.75">
      <c r="A99" s="217" t="s">
        <v>1082</v>
      </c>
      <c r="B99" s="117" t="s">
        <v>1237</v>
      </c>
      <c r="C99" s="120" t="s">
        <v>1238</v>
      </c>
      <c r="D99" s="158">
        <v>2.1092553090888648</v>
      </c>
      <c r="E99" s="119">
        <v>7.0308510302962164</v>
      </c>
      <c r="F99" s="117">
        <v>70</v>
      </c>
      <c r="G99" s="117">
        <v>130</v>
      </c>
      <c r="H99" s="117">
        <v>20</v>
      </c>
      <c r="I99" s="117">
        <v>33</v>
      </c>
      <c r="J99" s="117">
        <v>157</v>
      </c>
      <c r="K99" s="117">
        <v>36</v>
      </c>
    </row>
    <row r="100" spans="1:11">
      <c r="A100" s="217" t="s">
        <v>70</v>
      </c>
      <c r="B100" s="117" t="s">
        <v>1239</v>
      </c>
      <c r="C100" s="120" t="s">
        <v>1240</v>
      </c>
      <c r="D100" s="158">
        <v>10.103059025139499</v>
      </c>
      <c r="E100" s="119">
        <v>33.676863417131663</v>
      </c>
      <c r="F100" s="117">
        <v>50</v>
      </c>
      <c r="G100" s="117">
        <v>150</v>
      </c>
      <c r="H100" s="117">
        <v>20</v>
      </c>
      <c r="I100" s="117">
        <v>50</v>
      </c>
      <c r="J100" s="117">
        <v>150</v>
      </c>
      <c r="K100" s="117">
        <v>20</v>
      </c>
    </row>
    <row r="101" spans="1:11" ht="25.5">
      <c r="A101" s="217" t="s">
        <v>1059</v>
      </c>
      <c r="B101" s="117" t="s">
        <v>1241</v>
      </c>
      <c r="C101" s="120" t="s">
        <v>1242</v>
      </c>
      <c r="D101" s="158">
        <v>3.0812122654549068</v>
      </c>
      <c r="E101" s="119">
        <v>10.270707551516356</v>
      </c>
      <c r="F101" s="117">
        <v>70</v>
      </c>
      <c r="G101" s="117">
        <v>130</v>
      </c>
      <c r="H101" s="117">
        <v>22</v>
      </c>
      <c r="I101" s="117">
        <v>44</v>
      </c>
      <c r="J101" s="117">
        <v>161</v>
      </c>
      <c r="K101" s="117">
        <v>31</v>
      </c>
    </row>
    <row r="102" spans="1:11">
      <c r="A102" s="217">
        <v>465</v>
      </c>
      <c r="B102" s="117" t="s">
        <v>1243</v>
      </c>
      <c r="C102" s="120" t="s">
        <v>1244</v>
      </c>
      <c r="D102" s="158">
        <v>4.4135428579971521</v>
      </c>
      <c r="E102" s="119">
        <v>14.711809526657172</v>
      </c>
      <c r="F102" s="117">
        <v>54</v>
      </c>
      <c r="G102" s="117">
        <v>125</v>
      </c>
      <c r="H102" s="117">
        <v>20</v>
      </c>
      <c r="I102" s="117">
        <v>54</v>
      </c>
      <c r="J102" s="117">
        <v>125</v>
      </c>
      <c r="K102" s="117">
        <v>20</v>
      </c>
    </row>
    <row r="103" spans="1:11">
      <c r="A103" s="217" t="s">
        <v>1201</v>
      </c>
      <c r="B103" s="117" t="s">
        <v>1245</v>
      </c>
      <c r="C103" s="120" t="s">
        <v>1246</v>
      </c>
      <c r="D103" s="158">
        <v>3.4252966156877225</v>
      </c>
      <c r="E103" s="119">
        <v>11.417655385625741</v>
      </c>
      <c r="F103" s="117">
        <v>50</v>
      </c>
      <c r="G103" s="117">
        <v>150</v>
      </c>
      <c r="H103" s="117">
        <v>20</v>
      </c>
      <c r="I103" s="117">
        <v>50</v>
      </c>
      <c r="J103" s="117">
        <v>150</v>
      </c>
      <c r="K103" s="117">
        <v>20</v>
      </c>
    </row>
    <row r="104" spans="1:11" ht="25.5">
      <c r="A104" s="217" t="s">
        <v>1059</v>
      </c>
      <c r="B104" s="117" t="s">
        <v>1247</v>
      </c>
      <c r="C104" s="120" t="s">
        <v>1248</v>
      </c>
      <c r="D104" s="158">
        <v>4.8725293417200186</v>
      </c>
      <c r="E104" s="119">
        <v>16.24176447240006</v>
      </c>
      <c r="F104" s="117">
        <v>38</v>
      </c>
      <c r="G104" s="117">
        <v>123</v>
      </c>
      <c r="H104" s="117">
        <v>23</v>
      </c>
      <c r="I104" s="117">
        <v>38</v>
      </c>
      <c r="J104" s="117">
        <v>137</v>
      </c>
      <c r="K104" s="117">
        <v>23</v>
      </c>
    </row>
    <row r="105" spans="1:11" ht="51">
      <c r="A105" s="217" t="s">
        <v>1091</v>
      </c>
      <c r="B105" s="139" t="s">
        <v>1249</v>
      </c>
      <c r="C105" s="120" t="s">
        <v>1250</v>
      </c>
      <c r="D105" s="158">
        <v>8.6630000000000003</v>
      </c>
      <c r="E105" s="131">
        <v>28.88</v>
      </c>
      <c r="F105" s="117">
        <v>70</v>
      </c>
      <c r="G105" s="117">
        <v>130</v>
      </c>
      <c r="H105" s="117">
        <v>20</v>
      </c>
      <c r="I105" s="118">
        <v>36</v>
      </c>
      <c r="J105" s="118">
        <v>161</v>
      </c>
      <c r="K105" s="117">
        <v>40</v>
      </c>
    </row>
    <row r="106" spans="1:11">
      <c r="A106" s="217" t="s">
        <v>91</v>
      </c>
      <c r="B106" s="117" t="s">
        <v>1251</v>
      </c>
      <c r="C106" s="120" t="s">
        <v>1252</v>
      </c>
      <c r="D106" s="216" t="s">
        <v>13</v>
      </c>
      <c r="E106" s="216" t="s">
        <v>13</v>
      </c>
      <c r="F106" s="117">
        <v>63</v>
      </c>
      <c r="G106" s="117">
        <v>130</v>
      </c>
      <c r="H106" s="141" t="s">
        <v>13</v>
      </c>
      <c r="I106" s="141" t="s">
        <v>13</v>
      </c>
      <c r="J106" s="141" t="s">
        <v>13</v>
      </c>
      <c r="K106" s="141" t="s">
        <v>13</v>
      </c>
    </row>
    <row r="107" spans="1:11">
      <c r="A107" s="217" t="s">
        <v>91</v>
      </c>
      <c r="B107" s="117" t="s">
        <v>1253</v>
      </c>
      <c r="C107" s="120" t="s">
        <v>1254</v>
      </c>
      <c r="D107" s="216" t="s">
        <v>13</v>
      </c>
      <c r="E107" s="216" t="s">
        <v>13</v>
      </c>
      <c r="F107" s="117">
        <v>70</v>
      </c>
      <c r="G107" s="117">
        <v>130</v>
      </c>
      <c r="H107" s="141" t="s">
        <v>13</v>
      </c>
      <c r="I107" s="141" t="s">
        <v>13</v>
      </c>
      <c r="J107" s="141" t="s">
        <v>13</v>
      </c>
      <c r="K107" s="141" t="s">
        <v>13</v>
      </c>
    </row>
    <row r="108" spans="1:11">
      <c r="A108" s="217" t="s">
        <v>91</v>
      </c>
      <c r="B108" s="117" t="s">
        <v>1255</v>
      </c>
      <c r="C108" s="120" t="s">
        <v>1256</v>
      </c>
      <c r="D108" s="216" t="s">
        <v>13</v>
      </c>
      <c r="E108" s="216" t="s">
        <v>13</v>
      </c>
      <c r="F108" s="117">
        <v>70</v>
      </c>
      <c r="G108" s="117">
        <v>130</v>
      </c>
      <c r="H108" s="141" t="s">
        <v>13</v>
      </c>
      <c r="I108" s="141" t="s">
        <v>13</v>
      </c>
      <c r="J108" s="141" t="s">
        <v>13</v>
      </c>
      <c r="K108" s="141" t="s">
        <v>13</v>
      </c>
    </row>
    <row r="109" spans="1:11">
      <c r="B109" s="303"/>
      <c r="C109" s="303"/>
      <c r="D109" s="303"/>
      <c r="E109" s="303"/>
      <c r="F109" s="303"/>
      <c r="G109" s="303"/>
      <c r="H109" s="303"/>
      <c r="I109" s="303"/>
      <c r="J109" s="303"/>
      <c r="K109" s="303"/>
    </row>
    <row r="110" spans="1:11">
      <c r="A110" s="109"/>
      <c r="B110" s="114" t="s">
        <v>26</v>
      </c>
    </row>
    <row r="111" spans="1:11">
      <c r="B111" s="114" t="s">
        <v>27</v>
      </c>
    </row>
    <row r="112" spans="1:11">
      <c r="A112" s="146"/>
      <c r="B112" s="114" t="s">
        <v>28</v>
      </c>
    </row>
    <row r="113" spans="1:1">
      <c r="A113" s="146"/>
    </row>
    <row r="114" spans="1:1">
      <c r="A114" s="146"/>
    </row>
  </sheetData>
  <autoFilter ref="A2:K107" xr:uid="{0155FD86-2FD3-4654-8331-D4F58BD26EE3}">
    <sortState xmlns:xlrd2="http://schemas.microsoft.com/office/spreadsheetml/2017/richdata2" ref="A3:K108">
      <sortCondition ref="B2:B108"/>
    </sortState>
  </autoFilter>
  <mergeCells count="3">
    <mergeCell ref="F1:H1"/>
    <mergeCell ref="I1:K1"/>
    <mergeCell ref="B109:K109"/>
  </mergeCells>
  <printOptions horizontalCentered="1"/>
  <pageMargins left="0.25" right="0.25" top="1" bottom="1" header="0.25" footer="0.25"/>
  <pageSetup scale="80" fitToHeight="0" orientation="landscape" r:id="rId1"/>
  <headerFooter>
    <oddHeader>&amp;L&amp;9Pace Analytical Services, LLC  
1241 Bellevue St., Suite 9 | Green Bay, WI 54302
(Main Line) 920-469-2436
www.pacelabs.com&amp;C&amp;9 Detection Limits and Reporting Limits
Analytical | Extraction Method: EPA 8260  | 5035
Matrix: Solid (Low Level)</oddHeader>
    <oddFooter xml:space="preserve">&amp;C&amp;10&amp;P of &amp;N&amp;R&amp;10&amp;KC00000 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77D-3BCC-48D1-8AC8-9B874018EB3A}">
  <dimension ref="A1:N110"/>
  <sheetViews>
    <sheetView view="pageLayout" zoomScale="85" zoomScaleNormal="100" zoomScalePageLayoutView="85" workbookViewId="0"/>
  </sheetViews>
  <sheetFormatPr defaultColWidth="4.42578125" defaultRowHeight="12.75"/>
  <cols>
    <col min="1" max="1" width="6.85546875" style="113" customWidth="1"/>
    <col min="2" max="2" width="25.42578125" style="109" customWidth="1"/>
    <col min="3" max="3" width="13" style="113" customWidth="1"/>
    <col min="4" max="4" width="18.42578125" style="112" customWidth="1"/>
    <col min="5" max="5" width="14.28515625" style="109" customWidth="1"/>
    <col min="6" max="6" width="16.5703125" style="109" customWidth="1"/>
    <col min="7" max="7" width="17" style="222" customWidth="1"/>
    <col min="8" max="8" width="8.7109375" style="109" customWidth="1"/>
    <col min="9" max="9" width="8.5703125" style="109" customWidth="1"/>
    <col min="10" max="10" width="8.85546875" style="109" bestFit="1" customWidth="1"/>
    <col min="11" max="11" width="9.85546875" style="109" customWidth="1"/>
    <col min="12" max="12" width="10.7109375" style="109" customWidth="1"/>
    <col min="13" max="13" width="8.85546875" style="109" bestFit="1" customWidth="1"/>
    <col min="14" max="16384" width="4.42578125" style="109"/>
  </cols>
  <sheetData>
    <row r="1" spans="1:13" ht="15">
      <c r="A1" s="129"/>
      <c r="D1" s="127"/>
      <c r="E1" s="127"/>
      <c r="F1" s="126"/>
      <c r="G1" s="126"/>
      <c r="H1" s="302" t="s">
        <v>665</v>
      </c>
      <c r="I1" s="302"/>
      <c r="J1" s="302"/>
      <c r="K1" s="302" t="s">
        <v>1042</v>
      </c>
      <c r="L1" s="302"/>
      <c r="M1" s="302"/>
    </row>
    <row r="2" spans="1:13" ht="15">
      <c r="A2" s="124" t="s">
        <v>67</v>
      </c>
      <c r="B2" s="182" t="s">
        <v>4</v>
      </c>
      <c r="C2" s="182" t="s">
        <v>5</v>
      </c>
      <c r="D2" s="123" t="s">
        <v>1257</v>
      </c>
      <c r="E2" s="232" t="s">
        <v>1258</v>
      </c>
      <c r="F2" s="231" t="s">
        <v>1259</v>
      </c>
      <c r="G2" s="230" t="s">
        <v>1260</v>
      </c>
      <c r="H2" s="121" t="s">
        <v>8</v>
      </c>
      <c r="I2" s="121" t="s">
        <v>9</v>
      </c>
      <c r="J2" s="121" t="s">
        <v>10</v>
      </c>
      <c r="K2" s="121" t="s">
        <v>8</v>
      </c>
      <c r="L2" s="121" t="s">
        <v>9</v>
      </c>
      <c r="M2" s="121" t="s">
        <v>10</v>
      </c>
    </row>
    <row r="3" spans="1:13" ht="15" customHeight="1">
      <c r="A3" s="217">
        <v>465</v>
      </c>
      <c r="B3" s="221" t="s">
        <v>1261</v>
      </c>
      <c r="C3" s="220" t="s">
        <v>1046</v>
      </c>
      <c r="D3" s="224">
        <v>7.7528943410286235</v>
      </c>
      <c r="E3" s="143">
        <v>50</v>
      </c>
      <c r="F3" s="143">
        <v>25</v>
      </c>
      <c r="G3" s="223">
        <v>60</v>
      </c>
      <c r="H3" s="117">
        <v>70</v>
      </c>
      <c r="I3" s="117">
        <v>130</v>
      </c>
      <c r="J3" s="117">
        <v>20</v>
      </c>
      <c r="K3" s="117">
        <v>70</v>
      </c>
      <c r="L3" s="117">
        <v>130</v>
      </c>
      <c r="M3" s="117">
        <v>20</v>
      </c>
    </row>
    <row r="4" spans="1:13" ht="15" customHeight="1">
      <c r="A4" s="217" t="s">
        <v>72</v>
      </c>
      <c r="B4" s="221" t="s">
        <v>1047</v>
      </c>
      <c r="C4" s="220" t="s">
        <v>1048</v>
      </c>
      <c r="D4" s="224">
        <v>13.524837777942835</v>
      </c>
      <c r="E4" s="143">
        <v>50</v>
      </c>
      <c r="F4" s="143">
        <v>25</v>
      </c>
      <c r="G4" s="223">
        <v>60</v>
      </c>
      <c r="H4" s="117">
        <v>70</v>
      </c>
      <c r="I4" s="117">
        <v>130</v>
      </c>
      <c r="J4" s="117">
        <v>20</v>
      </c>
      <c r="K4" s="117">
        <v>66</v>
      </c>
      <c r="L4" s="117">
        <v>130</v>
      </c>
      <c r="M4" s="117">
        <v>20</v>
      </c>
    </row>
    <row r="5" spans="1:13" ht="51">
      <c r="A5" s="217" t="s">
        <v>1049</v>
      </c>
      <c r="B5" s="221" t="s">
        <v>1262</v>
      </c>
      <c r="C5" s="220" t="s">
        <v>1051</v>
      </c>
      <c r="D5" s="224">
        <v>15.705820200496326</v>
      </c>
      <c r="E5" s="226">
        <v>52.352734001654419</v>
      </c>
      <c r="F5" s="143">
        <v>25</v>
      </c>
      <c r="G5" s="223">
        <v>60</v>
      </c>
      <c r="H5" s="117">
        <v>70</v>
      </c>
      <c r="I5" s="117">
        <v>130</v>
      </c>
      <c r="J5" s="117">
        <v>20</v>
      </c>
      <c r="K5" s="117">
        <v>70</v>
      </c>
      <c r="L5" s="117">
        <v>133</v>
      </c>
      <c r="M5" s="117">
        <v>20</v>
      </c>
    </row>
    <row r="6" spans="1:13">
      <c r="A6" s="217" t="s">
        <v>72</v>
      </c>
      <c r="B6" s="221" t="s">
        <v>1263</v>
      </c>
      <c r="C6" s="220" t="s">
        <v>1053</v>
      </c>
      <c r="D6" s="224">
        <v>15.703748599374656</v>
      </c>
      <c r="E6" s="226">
        <v>52.345828664582186</v>
      </c>
      <c r="F6" s="143">
        <v>25</v>
      </c>
      <c r="G6" s="223">
        <v>60</v>
      </c>
      <c r="H6" s="117">
        <v>70</v>
      </c>
      <c r="I6" s="117">
        <v>130</v>
      </c>
      <c r="J6" s="117">
        <v>20</v>
      </c>
      <c r="K6" s="117">
        <v>70</v>
      </c>
      <c r="L6" s="117">
        <v>130</v>
      </c>
      <c r="M6" s="117">
        <v>20</v>
      </c>
    </row>
    <row r="7" spans="1:13" ht="25.5">
      <c r="A7" s="217" t="s">
        <v>1054</v>
      </c>
      <c r="B7" s="221" t="s">
        <v>1055</v>
      </c>
      <c r="C7" s="220" t="s">
        <v>1056</v>
      </c>
      <c r="D7" s="224">
        <v>13.373139909000539</v>
      </c>
      <c r="E7" s="143">
        <v>50</v>
      </c>
      <c r="F7" s="143">
        <v>25</v>
      </c>
      <c r="G7" s="223">
        <v>60</v>
      </c>
      <c r="H7" s="117">
        <v>50</v>
      </c>
      <c r="I7" s="117">
        <v>150</v>
      </c>
      <c r="J7" s="117">
        <v>20</v>
      </c>
      <c r="K7" s="117">
        <v>50</v>
      </c>
      <c r="L7" s="117">
        <v>150</v>
      </c>
      <c r="M7" s="117">
        <v>29</v>
      </c>
    </row>
    <row r="8" spans="1:13">
      <c r="A8" s="217" t="s">
        <v>72</v>
      </c>
      <c r="B8" s="221" t="s">
        <v>1057</v>
      </c>
      <c r="C8" s="220" t="s">
        <v>1058</v>
      </c>
      <c r="D8" s="224">
        <v>13.541649971596581</v>
      </c>
      <c r="E8" s="143">
        <v>50</v>
      </c>
      <c r="F8" s="143">
        <v>25</v>
      </c>
      <c r="G8" s="223">
        <v>60</v>
      </c>
      <c r="H8" s="117">
        <v>69</v>
      </c>
      <c r="I8" s="117">
        <v>143</v>
      </c>
      <c r="J8" s="117">
        <v>20</v>
      </c>
      <c r="K8" s="117">
        <v>69</v>
      </c>
      <c r="L8" s="117">
        <v>143</v>
      </c>
      <c r="M8" s="117">
        <v>20</v>
      </c>
    </row>
    <row r="9" spans="1:13" ht="25.5">
      <c r="A9" s="217" t="s">
        <v>1059</v>
      </c>
      <c r="B9" s="221" t="s">
        <v>1060</v>
      </c>
      <c r="C9" s="220" t="s">
        <v>1061</v>
      </c>
      <c r="D9" s="224">
        <v>11.769279172642076</v>
      </c>
      <c r="E9" s="143">
        <v>50</v>
      </c>
      <c r="F9" s="143">
        <v>25</v>
      </c>
      <c r="G9" s="223">
        <v>60</v>
      </c>
      <c r="H9" s="117">
        <v>73</v>
      </c>
      <c r="I9" s="117">
        <v>118</v>
      </c>
      <c r="J9" s="117">
        <v>20</v>
      </c>
      <c r="K9" s="117">
        <v>58</v>
      </c>
      <c r="L9" s="117">
        <v>120</v>
      </c>
      <c r="M9" s="117">
        <v>20</v>
      </c>
    </row>
    <row r="10" spans="1:13">
      <c r="A10" s="143">
        <v>465</v>
      </c>
      <c r="B10" s="221" t="s">
        <v>1062</v>
      </c>
      <c r="C10" s="220" t="s">
        <v>1063</v>
      </c>
      <c r="D10" s="224">
        <v>10.739713565648682</v>
      </c>
      <c r="E10" s="143">
        <v>50</v>
      </c>
      <c r="F10" s="143">
        <v>25</v>
      </c>
      <c r="G10" s="223">
        <v>60</v>
      </c>
      <c r="H10" s="117">
        <v>70</v>
      </c>
      <c r="I10" s="117">
        <v>130</v>
      </c>
      <c r="J10" s="117">
        <v>20</v>
      </c>
      <c r="K10" s="117">
        <v>66</v>
      </c>
      <c r="L10" s="117">
        <v>130</v>
      </c>
      <c r="M10" s="117">
        <v>20</v>
      </c>
    </row>
    <row r="11" spans="1:13">
      <c r="A11" s="143">
        <v>465</v>
      </c>
      <c r="B11" s="221" t="s">
        <v>1064</v>
      </c>
      <c r="C11" s="220" t="s">
        <v>1065</v>
      </c>
      <c r="D11" s="224">
        <v>47.317834228248287</v>
      </c>
      <c r="E11" s="226">
        <v>157.72611409416098</v>
      </c>
      <c r="F11" s="224">
        <v>47.317834228248287</v>
      </c>
      <c r="G11" s="229">
        <v>157.72611409416098</v>
      </c>
      <c r="H11" s="117">
        <v>70</v>
      </c>
      <c r="I11" s="117">
        <v>130</v>
      </c>
      <c r="J11" s="117">
        <v>20</v>
      </c>
      <c r="K11" s="117">
        <v>53</v>
      </c>
      <c r="L11" s="117">
        <v>130</v>
      </c>
      <c r="M11" s="117">
        <v>20</v>
      </c>
    </row>
    <row r="12" spans="1:13">
      <c r="A12" s="143">
        <v>465</v>
      </c>
      <c r="B12" s="221" t="s">
        <v>1066</v>
      </c>
      <c r="C12" s="220" t="s">
        <v>1067</v>
      </c>
      <c r="D12" s="224">
        <v>37.430222531509308</v>
      </c>
      <c r="E12" s="226">
        <v>124.76740843836434</v>
      </c>
      <c r="F12" s="224">
        <v>37.430222531509308</v>
      </c>
      <c r="G12" s="229">
        <v>124.76740843836434</v>
      </c>
      <c r="H12" s="117">
        <v>70</v>
      </c>
      <c r="I12" s="117">
        <v>130</v>
      </c>
      <c r="J12" s="117">
        <v>20</v>
      </c>
      <c r="K12" s="117">
        <v>70</v>
      </c>
      <c r="L12" s="117">
        <v>130</v>
      </c>
      <c r="M12" s="117">
        <v>20</v>
      </c>
    </row>
    <row r="13" spans="1:13">
      <c r="A13" s="217" t="s">
        <v>70</v>
      </c>
      <c r="B13" s="221" t="s">
        <v>1068</v>
      </c>
      <c r="C13" s="220" t="s">
        <v>1069</v>
      </c>
      <c r="D13" s="224">
        <v>15.350123393064424</v>
      </c>
      <c r="E13" s="226">
        <v>51.167077976881416</v>
      </c>
      <c r="F13" s="226">
        <v>25</v>
      </c>
      <c r="G13" s="223">
        <v>60</v>
      </c>
      <c r="H13" s="117">
        <v>70</v>
      </c>
      <c r="I13" s="117">
        <v>130</v>
      </c>
      <c r="J13" s="117">
        <v>20</v>
      </c>
      <c r="K13" s="117">
        <v>70</v>
      </c>
      <c r="L13" s="117">
        <v>130</v>
      </c>
      <c r="M13" s="117">
        <v>20</v>
      </c>
    </row>
    <row r="14" spans="1:13" ht="25.5">
      <c r="A14" s="217" t="s">
        <v>1054</v>
      </c>
      <c r="B14" s="221" t="s">
        <v>706</v>
      </c>
      <c r="C14" s="220" t="s">
        <v>707</v>
      </c>
      <c r="D14" s="224">
        <v>41.657730225690251</v>
      </c>
      <c r="E14" s="226">
        <v>250</v>
      </c>
      <c r="F14" s="224">
        <v>41.657730225690251</v>
      </c>
      <c r="G14" s="229">
        <v>250</v>
      </c>
      <c r="H14" s="117">
        <v>60</v>
      </c>
      <c r="I14" s="117">
        <v>130</v>
      </c>
      <c r="J14" s="117">
        <v>20</v>
      </c>
      <c r="K14" s="117">
        <v>60</v>
      </c>
      <c r="L14" s="117">
        <v>130</v>
      </c>
      <c r="M14" s="117">
        <v>20</v>
      </c>
    </row>
    <row r="15" spans="1:13" ht="25.5">
      <c r="A15" s="217" t="s">
        <v>1070</v>
      </c>
      <c r="B15" s="221" t="s">
        <v>1071</v>
      </c>
      <c r="C15" s="220" t="s">
        <v>1072</v>
      </c>
      <c r="D15" s="224">
        <v>18.137404497345713</v>
      </c>
      <c r="E15" s="226">
        <v>60.458014991152375</v>
      </c>
      <c r="F15" s="143">
        <v>25</v>
      </c>
      <c r="G15" s="229">
        <v>60.458014991152375</v>
      </c>
      <c r="H15" s="117">
        <v>70</v>
      </c>
      <c r="I15" s="117">
        <v>130</v>
      </c>
      <c r="J15" s="117">
        <v>20</v>
      </c>
      <c r="K15" s="117">
        <v>70</v>
      </c>
      <c r="L15" s="117">
        <v>130</v>
      </c>
      <c r="M15" s="117">
        <v>20</v>
      </c>
    </row>
    <row r="16" spans="1:13" ht="51">
      <c r="A16" s="217" t="s">
        <v>1073</v>
      </c>
      <c r="B16" s="221" t="s">
        <v>1074</v>
      </c>
      <c r="C16" s="220" t="s">
        <v>1075</v>
      </c>
      <c r="D16" s="224">
        <v>236.63973991300176</v>
      </c>
      <c r="E16" s="226">
        <v>788.79913304333911</v>
      </c>
      <c r="F16" s="224">
        <v>236.63973991300176</v>
      </c>
      <c r="G16" s="229">
        <v>788.79913304333911</v>
      </c>
      <c r="H16" s="117">
        <v>66</v>
      </c>
      <c r="I16" s="117">
        <v>130</v>
      </c>
      <c r="J16" s="117">
        <v>20</v>
      </c>
      <c r="K16" s="117">
        <v>59</v>
      </c>
      <c r="L16" s="117">
        <v>136</v>
      </c>
      <c r="M16" s="117">
        <v>20</v>
      </c>
    </row>
    <row r="17" spans="1:13" ht="38.25">
      <c r="A17" s="217" t="s">
        <v>1076</v>
      </c>
      <c r="B17" s="221" t="s">
        <v>1077</v>
      </c>
      <c r="C17" s="220" t="s">
        <v>1078</v>
      </c>
      <c r="D17" s="224">
        <v>17.032364359724035</v>
      </c>
      <c r="E17" s="226">
        <v>56.774547865746783</v>
      </c>
      <c r="F17" s="143">
        <v>25</v>
      </c>
      <c r="G17" s="229">
        <v>60</v>
      </c>
      <c r="H17" s="117">
        <v>70</v>
      </c>
      <c r="I17" s="117">
        <v>130</v>
      </c>
      <c r="J17" s="117">
        <v>20</v>
      </c>
      <c r="K17" s="117">
        <v>70</v>
      </c>
      <c r="L17" s="117">
        <v>130</v>
      </c>
      <c r="M17" s="117">
        <v>20</v>
      </c>
    </row>
    <row r="18" spans="1:13" ht="38.25">
      <c r="A18" s="217" t="s">
        <v>1079</v>
      </c>
      <c r="B18" s="221" t="s">
        <v>710</v>
      </c>
      <c r="C18" s="220" t="s">
        <v>711</v>
      </c>
      <c r="D18" s="224">
        <v>13.111284398155778</v>
      </c>
      <c r="E18" s="226">
        <v>50</v>
      </c>
      <c r="F18" s="143">
        <v>25</v>
      </c>
      <c r="G18" s="223">
        <v>60</v>
      </c>
      <c r="H18" s="117">
        <v>70</v>
      </c>
      <c r="I18" s="117">
        <v>130</v>
      </c>
      <c r="J18" s="117">
        <v>20</v>
      </c>
      <c r="K18" s="117">
        <v>70</v>
      </c>
      <c r="L18" s="117">
        <v>130</v>
      </c>
      <c r="M18" s="117">
        <v>20</v>
      </c>
    </row>
    <row r="19" spans="1:13" ht="25.5">
      <c r="A19" s="217" t="s">
        <v>1059</v>
      </c>
      <c r="B19" s="221" t="s">
        <v>1080</v>
      </c>
      <c r="C19" s="220" t="s">
        <v>1081</v>
      </c>
      <c r="D19" s="224">
        <v>13.829937888517874</v>
      </c>
      <c r="E19" s="226">
        <v>50</v>
      </c>
      <c r="F19" s="143">
        <v>25</v>
      </c>
      <c r="G19" s="229">
        <v>60</v>
      </c>
      <c r="H19" s="117">
        <v>70</v>
      </c>
      <c r="I19" s="117">
        <v>130</v>
      </c>
      <c r="J19" s="117">
        <v>20</v>
      </c>
      <c r="K19" s="117">
        <v>70</v>
      </c>
      <c r="L19" s="117">
        <v>136</v>
      </c>
      <c r="M19" s="117">
        <v>20</v>
      </c>
    </row>
    <row r="20" spans="1:13">
      <c r="A20" s="217" t="s">
        <v>72</v>
      </c>
      <c r="B20" s="221" t="s">
        <v>1085</v>
      </c>
      <c r="C20" s="220" t="s">
        <v>1086</v>
      </c>
      <c r="D20" s="224">
        <v>13.549428220544701</v>
      </c>
      <c r="E20" s="226">
        <v>50</v>
      </c>
      <c r="F20" s="143">
        <v>25</v>
      </c>
      <c r="G20" s="223">
        <v>60</v>
      </c>
      <c r="H20" s="117">
        <v>78</v>
      </c>
      <c r="I20" s="117">
        <v>126</v>
      </c>
      <c r="J20" s="117">
        <v>20</v>
      </c>
      <c r="K20" s="117">
        <v>78</v>
      </c>
      <c r="L20" s="117">
        <v>128</v>
      </c>
      <c r="M20" s="117">
        <v>20</v>
      </c>
    </row>
    <row r="21" spans="1:13" ht="25.5">
      <c r="A21" s="217" t="s">
        <v>1070</v>
      </c>
      <c r="B21" s="221" t="s">
        <v>1087</v>
      </c>
      <c r="C21" s="220" t="s">
        <v>1088</v>
      </c>
      <c r="D21" s="224">
        <v>15.963558624302957</v>
      </c>
      <c r="E21" s="226">
        <v>53.211862081009855</v>
      </c>
      <c r="F21" s="143">
        <v>25</v>
      </c>
      <c r="G21" s="223">
        <v>60</v>
      </c>
      <c r="H21" s="117">
        <v>70</v>
      </c>
      <c r="I21" s="117">
        <v>130</v>
      </c>
      <c r="J21" s="117">
        <v>20</v>
      </c>
      <c r="K21" s="117">
        <v>70</v>
      </c>
      <c r="L21" s="117">
        <v>130</v>
      </c>
      <c r="M21" s="117">
        <v>20</v>
      </c>
    </row>
    <row r="22" spans="1:13" ht="38.25">
      <c r="A22" s="217" t="s">
        <v>1079</v>
      </c>
      <c r="B22" s="221" t="s">
        <v>719</v>
      </c>
      <c r="C22" s="220" t="s">
        <v>720</v>
      </c>
      <c r="D22" s="224">
        <v>12.971532036692009</v>
      </c>
      <c r="E22" s="143">
        <v>50</v>
      </c>
      <c r="F22" s="143">
        <v>25</v>
      </c>
      <c r="G22" s="223">
        <v>60</v>
      </c>
      <c r="H22" s="117">
        <v>70</v>
      </c>
      <c r="I22" s="117">
        <v>130</v>
      </c>
      <c r="J22" s="117">
        <v>20</v>
      </c>
      <c r="K22" s="117">
        <v>70</v>
      </c>
      <c r="L22" s="117">
        <v>130</v>
      </c>
      <c r="M22" s="117">
        <v>20</v>
      </c>
    </row>
    <row r="23" spans="1:13">
      <c r="A23" s="217">
        <v>465</v>
      </c>
      <c r="B23" s="221" t="s">
        <v>1089</v>
      </c>
      <c r="C23" s="220" t="s">
        <v>1090</v>
      </c>
      <c r="D23" s="224">
        <v>10.989204986378589</v>
      </c>
      <c r="E23" s="143">
        <v>50</v>
      </c>
      <c r="F23" s="143">
        <v>25</v>
      </c>
      <c r="G23" s="223">
        <v>60</v>
      </c>
      <c r="H23" s="117">
        <v>70</v>
      </c>
      <c r="I23" s="117">
        <v>130</v>
      </c>
      <c r="J23" s="117">
        <v>20</v>
      </c>
      <c r="K23" s="117">
        <v>70</v>
      </c>
      <c r="L23" s="117">
        <v>130</v>
      </c>
      <c r="M23" s="117">
        <v>20</v>
      </c>
    </row>
    <row r="24" spans="1:13" ht="38.25">
      <c r="A24" s="217" t="s">
        <v>1079</v>
      </c>
      <c r="B24" s="221" t="s">
        <v>723</v>
      </c>
      <c r="C24" s="220" t="s">
        <v>724</v>
      </c>
      <c r="D24" s="224">
        <v>11.99304734757499</v>
      </c>
      <c r="E24" s="143">
        <v>50</v>
      </c>
      <c r="F24" s="143">
        <v>25</v>
      </c>
      <c r="G24" s="223">
        <v>60</v>
      </c>
      <c r="H24" s="117">
        <v>70</v>
      </c>
      <c r="I24" s="117">
        <v>130</v>
      </c>
      <c r="J24" s="117">
        <v>20</v>
      </c>
      <c r="K24" s="117">
        <v>70</v>
      </c>
      <c r="L24" s="117">
        <v>130</v>
      </c>
      <c r="M24" s="117">
        <v>20</v>
      </c>
    </row>
    <row r="25" spans="1:13">
      <c r="A25" s="217" t="s">
        <v>70</v>
      </c>
      <c r="B25" s="221" t="s">
        <v>727</v>
      </c>
      <c r="C25" s="220" t="s">
        <v>728</v>
      </c>
      <c r="D25" s="224">
        <v>1408.1659325776172</v>
      </c>
      <c r="E25" s="143">
        <v>12500</v>
      </c>
      <c r="F25" s="224">
        <v>1408.1659325776172</v>
      </c>
      <c r="G25" s="223">
        <v>12500</v>
      </c>
      <c r="H25" s="117">
        <v>50</v>
      </c>
      <c r="I25" s="117">
        <v>150</v>
      </c>
      <c r="J25" s="117">
        <v>20</v>
      </c>
      <c r="K25" s="117">
        <v>50</v>
      </c>
      <c r="L25" s="117">
        <v>150</v>
      </c>
      <c r="M25" s="117">
        <v>20</v>
      </c>
    </row>
    <row r="26" spans="1:13">
      <c r="A26" s="217" t="s">
        <v>70</v>
      </c>
      <c r="B26" s="221" t="s">
        <v>732</v>
      </c>
      <c r="C26" s="220" t="s">
        <v>733</v>
      </c>
      <c r="D26" s="224">
        <v>271.32278538061911</v>
      </c>
      <c r="E26" s="226">
        <v>904.40928460206374</v>
      </c>
      <c r="F26" s="224">
        <v>271.32278538061911</v>
      </c>
      <c r="G26" s="229">
        <v>904.40928460206374</v>
      </c>
      <c r="H26" s="117">
        <v>50</v>
      </c>
      <c r="I26" s="117">
        <v>150</v>
      </c>
      <c r="J26" s="117">
        <v>20</v>
      </c>
      <c r="K26" s="117">
        <v>50</v>
      </c>
      <c r="L26" s="117">
        <v>150</v>
      </c>
      <c r="M26" s="117">
        <v>20</v>
      </c>
    </row>
    <row r="27" spans="1:13">
      <c r="A27" s="143">
        <v>465</v>
      </c>
      <c r="B27" s="221" t="s">
        <v>1095</v>
      </c>
      <c r="C27" s="220" t="s">
        <v>1096</v>
      </c>
      <c r="D27" s="224">
        <v>15.657746843538476</v>
      </c>
      <c r="E27" s="143">
        <v>52</v>
      </c>
      <c r="F27" s="143">
        <v>25</v>
      </c>
      <c r="G27" s="223">
        <v>60</v>
      </c>
      <c r="H27" s="117">
        <v>70</v>
      </c>
      <c r="I27" s="117">
        <v>130</v>
      </c>
      <c r="J27" s="117">
        <v>20</v>
      </c>
      <c r="K27" s="117">
        <v>48</v>
      </c>
      <c r="L27" s="117">
        <v>130</v>
      </c>
      <c r="M27" s="117">
        <v>20</v>
      </c>
    </row>
    <row r="28" spans="1:13">
      <c r="A28" s="143" t="s">
        <v>70</v>
      </c>
      <c r="B28" s="221" t="s">
        <v>1097</v>
      </c>
      <c r="C28" s="220" t="s">
        <v>1098</v>
      </c>
      <c r="D28" s="224">
        <v>13.707676150240697</v>
      </c>
      <c r="E28" s="143">
        <v>50</v>
      </c>
      <c r="F28" s="143">
        <v>25</v>
      </c>
      <c r="G28" s="223">
        <v>60</v>
      </c>
      <c r="H28" s="117">
        <v>70</v>
      </c>
      <c r="I28" s="117">
        <v>130</v>
      </c>
      <c r="J28" s="117">
        <v>20</v>
      </c>
      <c r="K28" s="117">
        <v>70</v>
      </c>
      <c r="L28" s="117">
        <v>130</v>
      </c>
      <c r="M28" s="117">
        <v>20</v>
      </c>
    </row>
    <row r="29" spans="1:13" ht="63.75">
      <c r="A29" s="217" t="s">
        <v>1099</v>
      </c>
      <c r="B29" s="221" t="s">
        <v>1100</v>
      </c>
      <c r="C29" s="220" t="s">
        <v>1101</v>
      </c>
      <c r="D29" s="224">
        <v>175.57542555304144</v>
      </c>
      <c r="E29" s="143">
        <v>585</v>
      </c>
      <c r="F29" s="224">
        <v>175.57542555304144</v>
      </c>
      <c r="G29" s="223">
        <v>585</v>
      </c>
      <c r="H29" s="117">
        <v>50</v>
      </c>
      <c r="I29" s="117">
        <v>150</v>
      </c>
      <c r="J29" s="117">
        <v>20</v>
      </c>
      <c r="K29" s="117">
        <v>50</v>
      </c>
      <c r="L29" s="117">
        <v>150</v>
      </c>
      <c r="M29" s="117">
        <v>20</v>
      </c>
    </row>
    <row r="30" spans="1:13">
      <c r="A30" s="143" t="s">
        <v>70</v>
      </c>
      <c r="B30" s="221" t="s">
        <v>1102</v>
      </c>
      <c r="C30" s="220" t="s">
        <v>1103</v>
      </c>
      <c r="D30" s="224">
        <v>124.69104502823065</v>
      </c>
      <c r="E30" s="143">
        <v>416</v>
      </c>
      <c r="F30" s="224">
        <v>124.69104502823065</v>
      </c>
      <c r="G30" s="223">
        <v>416</v>
      </c>
      <c r="H30" s="117">
        <v>50</v>
      </c>
      <c r="I30" s="117">
        <v>150</v>
      </c>
      <c r="J30" s="117">
        <v>20</v>
      </c>
      <c r="K30" s="117">
        <v>50</v>
      </c>
      <c r="L30" s="117">
        <v>150</v>
      </c>
      <c r="M30" s="117">
        <v>20</v>
      </c>
    </row>
    <row r="31" spans="1:13">
      <c r="A31" s="143">
        <v>465</v>
      </c>
      <c r="B31" s="221" t="s">
        <v>1104</v>
      </c>
      <c r="C31" s="220" t="s">
        <v>1105</v>
      </c>
      <c r="D31" s="224">
        <v>19.290738151554546</v>
      </c>
      <c r="E31" s="143">
        <v>64</v>
      </c>
      <c r="F31" s="143">
        <v>25</v>
      </c>
      <c r="G31" s="223">
        <v>64</v>
      </c>
      <c r="H31" s="117">
        <v>70</v>
      </c>
      <c r="I31" s="117">
        <v>130</v>
      </c>
      <c r="J31" s="117">
        <v>20</v>
      </c>
      <c r="K31" s="117">
        <v>70</v>
      </c>
      <c r="L31" s="117">
        <v>130</v>
      </c>
      <c r="M31" s="117">
        <v>20</v>
      </c>
    </row>
    <row r="32" spans="1:13" ht="25.5">
      <c r="A32" s="217" t="s">
        <v>1106</v>
      </c>
      <c r="B32" s="221" t="s">
        <v>1107</v>
      </c>
      <c r="C32" s="220" t="s">
        <v>1108</v>
      </c>
      <c r="D32" s="224">
        <v>201.53719718614235</v>
      </c>
      <c r="E32" s="143">
        <v>672</v>
      </c>
      <c r="F32" s="224">
        <v>201.53719718614235</v>
      </c>
      <c r="G32" s="223">
        <v>672</v>
      </c>
      <c r="H32" s="117">
        <v>50</v>
      </c>
      <c r="I32" s="117">
        <v>150</v>
      </c>
      <c r="J32" s="117">
        <v>20</v>
      </c>
      <c r="K32" s="117">
        <v>50</v>
      </c>
      <c r="L32" s="117">
        <v>150</v>
      </c>
      <c r="M32" s="117">
        <v>20</v>
      </c>
    </row>
    <row r="33" spans="1:13" ht="32.25" customHeight="1">
      <c r="A33" s="143" t="s">
        <v>70</v>
      </c>
      <c r="B33" s="221" t="s">
        <v>1264</v>
      </c>
      <c r="C33" s="220" t="s">
        <v>781</v>
      </c>
      <c r="D33" s="224">
        <v>213.65045824334919</v>
      </c>
      <c r="E33" s="143">
        <v>712</v>
      </c>
      <c r="F33" s="224">
        <v>213.65045824334919</v>
      </c>
      <c r="G33" s="223">
        <v>712</v>
      </c>
      <c r="H33" s="117">
        <v>50</v>
      </c>
      <c r="I33" s="117">
        <v>150</v>
      </c>
      <c r="J33" s="117">
        <v>20</v>
      </c>
      <c r="K33" s="117">
        <v>50</v>
      </c>
      <c r="L33" s="117">
        <v>150</v>
      </c>
      <c r="M33" s="117">
        <v>20</v>
      </c>
    </row>
    <row r="34" spans="1:13">
      <c r="A34" s="143" t="s">
        <v>70</v>
      </c>
      <c r="B34" s="221" t="s">
        <v>1265</v>
      </c>
      <c r="C34" s="220" t="s">
        <v>1186</v>
      </c>
      <c r="D34" s="224">
        <v>1541.0450602260287</v>
      </c>
      <c r="E34" s="143">
        <v>5137</v>
      </c>
      <c r="F34" s="224">
        <v>1541.0450602260287</v>
      </c>
      <c r="G34" s="223">
        <v>5137</v>
      </c>
      <c r="H34" s="117">
        <v>50</v>
      </c>
      <c r="I34" s="117">
        <v>150</v>
      </c>
      <c r="J34" s="117">
        <v>20</v>
      </c>
      <c r="K34" s="117">
        <v>50</v>
      </c>
      <c r="L34" s="117">
        <v>150</v>
      </c>
      <c r="M34" s="117">
        <v>20</v>
      </c>
    </row>
    <row r="35" spans="1:13">
      <c r="A35" s="143" t="s">
        <v>91</v>
      </c>
      <c r="B35" s="117" t="s">
        <v>1251</v>
      </c>
      <c r="C35" s="120" t="s">
        <v>1252</v>
      </c>
      <c r="D35" s="216" t="s">
        <v>13</v>
      </c>
      <c r="E35" s="216" t="s">
        <v>13</v>
      </c>
      <c r="F35" s="216" t="s">
        <v>13</v>
      </c>
      <c r="G35" s="228" t="s">
        <v>13</v>
      </c>
      <c r="H35" s="227">
        <v>52</v>
      </c>
      <c r="I35" s="227">
        <v>137</v>
      </c>
      <c r="J35" s="141" t="s">
        <v>13</v>
      </c>
      <c r="K35" s="141" t="s">
        <v>13</v>
      </c>
      <c r="L35" s="141" t="s">
        <v>13</v>
      </c>
      <c r="M35" s="141" t="s">
        <v>13</v>
      </c>
    </row>
    <row r="36" spans="1:13">
      <c r="A36" s="143">
        <v>465</v>
      </c>
      <c r="B36" s="221" t="s">
        <v>1109</v>
      </c>
      <c r="C36" s="220" t="s">
        <v>1110</v>
      </c>
      <c r="D36" s="224">
        <v>19.330772842490017</v>
      </c>
      <c r="E36" s="143">
        <v>64</v>
      </c>
      <c r="F36" s="143">
        <v>25</v>
      </c>
      <c r="G36" s="223">
        <v>64</v>
      </c>
      <c r="H36" s="117">
        <v>70</v>
      </c>
      <c r="I36" s="117">
        <v>130</v>
      </c>
      <c r="J36" s="117">
        <v>20</v>
      </c>
      <c r="K36" s="117">
        <v>70</v>
      </c>
      <c r="L36" s="117">
        <v>130</v>
      </c>
      <c r="M36" s="117">
        <v>20</v>
      </c>
    </row>
    <row r="37" spans="1:13" ht="38.25">
      <c r="A37" s="217" t="s">
        <v>1111</v>
      </c>
      <c r="B37" s="221" t="s">
        <v>1266</v>
      </c>
      <c r="C37" s="220" t="s">
        <v>1113</v>
      </c>
      <c r="D37" s="224">
        <v>129.82421002124698</v>
      </c>
      <c r="E37" s="143">
        <v>433</v>
      </c>
      <c r="F37" s="224">
        <v>129.82421002124698</v>
      </c>
      <c r="G37" s="223">
        <v>433</v>
      </c>
      <c r="H37" s="117">
        <v>50</v>
      </c>
      <c r="I37" s="117">
        <v>150</v>
      </c>
      <c r="J37" s="117">
        <v>20</v>
      </c>
      <c r="K37" s="117">
        <v>50</v>
      </c>
      <c r="L37" s="117">
        <v>150</v>
      </c>
      <c r="M37" s="117">
        <v>20</v>
      </c>
    </row>
    <row r="38" spans="1:13" ht="63.75">
      <c r="A38" s="217" t="s">
        <v>1082</v>
      </c>
      <c r="B38" s="221" t="s">
        <v>1114</v>
      </c>
      <c r="C38" s="220" t="s">
        <v>1115</v>
      </c>
      <c r="D38" s="224">
        <v>204.81856407435936</v>
      </c>
      <c r="E38" s="143">
        <v>683</v>
      </c>
      <c r="F38" s="224">
        <v>204.81856407435936</v>
      </c>
      <c r="G38" s="223">
        <v>683</v>
      </c>
      <c r="H38" s="117">
        <v>50</v>
      </c>
      <c r="I38" s="117">
        <v>150</v>
      </c>
      <c r="J38" s="117">
        <v>20</v>
      </c>
      <c r="K38" s="117">
        <v>50</v>
      </c>
      <c r="L38" s="117">
        <v>150</v>
      </c>
      <c r="M38" s="117">
        <v>20</v>
      </c>
    </row>
    <row r="39" spans="1:13">
      <c r="A39" s="217" t="s">
        <v>70</v>
      </c>
      <c r="B39" s="221" t="s">
        <v>1116</v>
      </c>
      <c r="C39" s="220" t="s">
        <v>1117</v>
      </c>
      <c r="D39" s="224">
        <v>205.64057634081399</v>
      </c>
      <c r="E39" s="226">
        <v>1000</v>
      </c>
      <c r="F39" s="224">
        <v>205.64057634081399</v>
      </c>
      <c r="G39" s="229">
        <v>1000</v>
      </c>
      <c r="H39" s="117">
        <v>50</v>
      </c>
      <c r="I39" s="117">
        <v>150</v>
      </c>
      <c r="J39" s="117">
        <v>20</v>
      </c>
      <c r="K39" s="117">
        <v>50</v>
      </c>
      <c r="L39" s="117">
        <v>150</v>
      </c>
      <c r="M39" s="117">
        <v>20</v>
      </c>
    </row>
    <row r="40" spans="1:13">
      <c r="A40" s="217">
        <v>423</v>
      </c>
      <c r="B40" s="221" t="s">
        <v>1118</v>
      </c>
      <c r="C40" s="220" t="s">
        <v>1119</v>
      </c>
      <c r="D40" s="224">
        <v>176.79570360570204</v>
      </c>
      <c r="E40" s="226">
        <v>2500</v>
      </c>
      <c r="F40" s="224">
        <v>176.79570360570204</v>
      </c>
      <c r="G40" s="229">
        <v>2500</v>
      </c>
      <c r="H40" s="117">
        <v>50</v>
      </c>
      <c r="I40" s="117">
        <v>150</v>
      </c>
      <c r="J40" s="117">
        <v>20</v>
      </c>
      <c r="K40" s="117">
        <v>50</v>
      </c>
      <c r="L40" s="117">
        <v>150</v>
      </c>
      <c r="M40" s="117">
        <v>20</v>
      </c>
    </row>
    <row r="41" spans="1:13">
      <c r="A41" s="217">
        <v>423</v>
      </c>
      <c r="B41" s="221" t="s">
        <v>1120</v>
      </c>
      <c r="C41" s="220" t="s">
        <v>1121</v>
      </c>
      <c r="D41" s="224">
        <v>97.349867376379493</v>
      </c>
      <c r="E41" s="226">
        <v>324.49955792126502</v>
      </c>
      <c r="F41" s="224">
        <v>97.349867376379493</v>
      </c>
      <c r="G41" s="229">
        <v>324.49955792126502</v>
      </c>
      <c r="H41" s="117">
        <v>50</v>
      </c>
      <c r="I41" s="117">
        <v>150</v>
      </c>
      <c r="J41" s="117">
        <v>20</v>
      </c>
      <c r="K41" s="117">
        <v>50</v>
      </c>
      <c r="L41" s="117">
        <v>150</v>
      </c>
      <c r="M41" s="117">
        <v>20</v>
      </c>
    </row>
    <row r="42" spans="1:13">
      <c r="A42" s="217">
        <v>465</v>
      </c>
      <c r="B42" s="221" t="s">
        <v>1267</v>
      </c>
      <c r="C42" s="220" t="s">
        <v>1123</v>
      </c>
      <c r="D42" s="224">
        <v>92.510678303886763</v>
      </c>
      <c r="E42" s="226">
        <v>308.36892767962252</v>
      </c>
      <c r="F42" s="224">
        <v>92.510678303886763</v>
      </c>
      <c r="G42" s="229">
        <v>308.36892767962252</v>
      </c>
      <c r="H42" s="117">
        <v>50</v>
      </c>
      <c r="I42" s="117">
        <v>150</v>
      </c>
      <c r="J42" s="117">
        <v>20</v>
      </c>
      <c r="K42" s="117">
        <v>50</v>
      </c>
      <c r="L42" s="117">
        <v>150</v>
      </c>
      <c r="M42" s="117">
        <v>20</v>
      </c>
    </row>
    <row r="43" spans="1:13" ht="38.25">
      <c r="A43" s="217" t="s">
        <v>1124</v>
      </c>
      <c r="B43" s="221" t="s">
        <v>1125</v>
      </c>
      <c r="C43" s="220" t="s">
        <v>1126</v>
      </c>
      <c r="D43" s="224">
        <v>12.454063503459512</v>
      </c>
      <c r="E43" s="226">
        <v>41.513545011531704</v>
      </c>
      <c r="F43" s="143">
        <v>25</v>
      </c>
      <c r="G43" s="223">
        <v>60</v>
      </c>
      <c r="H43" s="117">
        <v>70</v>
      </c>
      <c r="I43" s="117">
        <v>130</v>
      </c>
      <c r="J43" s="117">
        <v>20</v>
      </c>
      <c r="K43" s="117">
        <v>70</v>
      </c>
      <c r="L43" s="117">
        <v>130</v>
      </c>
      <c r="M43" s="117">
        <v>20</v>
      </c>
    </row>
    <row r="44" spans="1:13">
      <c r="A44" s="143">
        <v>465</v>
      </c>
      <c r="B44" s="221" t="s">
        <v>1127</v>
      </c>
      <c r="C44" s="220" t="s">
        <v>1128</v>
      </c>
      <c r="D44" s="224">
        <v>18.507781808860745</v>
      </c>
      <c r="E44" s="226">
        <v>61.692606029535824</v>
      </c>
      <c r="F44" s="143">
        <v>25</v>
      </c>
      <c r="G44" s="229">
        <v>61.692606029535824</v>
      </c>
      <c r="H44" s="117">
        <v>70</v>
      </c>
      <c r="I44" s="117">
        <v>130</v>
      </c>
      <c r="J44" s="117">
        <v>20</v>
      </c>
      <c r="K44" s="117">
        <v>70</v>
      </c>
      <c r="L44" s="117">
        <v>130</v>
      </c>
      <c r="M44" s="117">
        <v>20</v>
      </c>
    </row>
    <row r="45" spans="1:13">
      <c r="A45" s="143">
        <v>465</v>
      </c>
      <c r="B45" s="221" t="s">
        <v>1129</v>
      </c>
      <c r="C45" s="220" t="s">
        <v>1130</v>
      </c>
      <c r="D45" s="224">
        <v>20.875082010154124</v>
      </c>
      <c r="E45" s="226">
        <v>69.583606700513741</v>
      </c>
      <c r="F45" s="143">
        <v>25</v>
      </c>
      <c r="G45" s="229">
        <v>69.583606700513741</v>
      </c>
      <c r="H45" s="117">
        <v>70</v>
      </c>
      <c r="I45" s="117">
        <v>130</v>
      </c>
      <c r="J45" s="117">
        <v>20</v>
      </c>
      <c r="K45" s="117">
        <v>70</v>
      </c>
      <c r="L45" s="117">
        <v>130</v>
      </c>
      <c r="M45" s="117">
        <v>20</v>
      </c>
    </row>
    <row r="46" spans="1:13">
      <c r="A46" s="143" t="s">
        <v>72</v>
      </c>
      <c r="B46" s="221" t="s">
        <v>1131</v>
      </c>
      <c r="C46" s="220" t="s">
        <v>1132</v>
      </c>
      <c r="D46" s="224">
        <v>10.013211946546241</v>
      </c>
      <c r="E46" s="226">
        <v>50</v>
      </c>
      <c r="F46" s="143">
        <v>25</v>
      </c>
      <c r="G46" s="223">
        <v>60</v>
      </c>
      <c r="H46" s="117">
        <v>70</v>
      </c>
      <c r="I46" s="117">
        <v>130</v>
      </c>
      <c r="J46" s="117">
        <v>20</v>
      </c>
      <c r="K46" s="117">
        <v>70</v>
      </c>
      <c r="L46" s="117">
        <v>130</v>
      </c>
      <c r="M46" s="117">
        <v>20</v>
      </c>
    </row>
    <row r="47" spans="1:13">
      <c r="A47" s="143" t="s">
        <v>72</v>
      </c>
      <c r="B47" s="221" t="s">
        <v>1133</v>
      </c>
      <c r="C47" s="220" t="s">
        <v>1134</v>
      </c>
      <c r="D47" s="224">
        <v>21.588124231806692</v>
      </c>
      <c r="E47" s="226">
        <v>71.960414106022299</v>
      </c>
      <c r="F47" s="143">
        <v>25</v>
      </c>
      <c r="G47" s="229">
        <v>71.960414106022299</v>
      </c>
      <c r="H47" s="117">
        <v>67</v>
      </c>
      <c r="I47" s="117">
        <v>130</v>
      </c>
      <c r="J47" s="117">
        <v>20</v>
      </c>
      <c r="K47" s="117">
        <v>63</v>
      </c>
      <c r="L47" s="117">
        <v>130</v>
      </c>
      <c r="M47" s="117">
        <v>20</v>
      </c>
    </row>
    <row r="48" spans="1:13">
      <c r="A48" s="143" t="s">
        <v>72</v>
      </c>
      <c r="B48" s="221" t="s">
        <v>1135</v>
      </c>
      <c r="C48" s="220" t="s">
        <v>1136</v>
      </c>
      <c r="D48" s="224">
        <v>63.772744737907885</v>
      </c>
      <c r="E48" s="226">
        <v>250</v>
      </c>
      <c r="F48" s="224">
        <v>63.772744737907885</v>
      </c>
      <c r="G48" s="229">
        <v>250</v>
      </c>
      <c r="H48" s="117">
        <v>45</v>
      </c>
      <c r="I48" s="117">
        <v>134</v>
      </c>
      <c r="J48" s="117">
        <v>20</v>
      </c>
      <c r="K48" s="117">
        <v>33</v>
      </c>
      <c r="L48" s="117">
        <v>146</v>
      </c>
      <c r="M48" s="117">
        <v>20</v>
      </c>
    </row>
    <row r="49" spans="1:13" ht="51">
      <c r="A49" s="217" t="s">
        <v>1137</v>
      </c>
      <c r="B49" s="221" t="s">
        <v>1138</v>
      </c>
      <c r="C49" s="220" t="s">
        <v>1139</v>
      </c>
      <c r="D49" s="224">
        <v>39.607738124380461</v>
      </c>
      <c r="E49" s="226">
        <v>132.02579374793487</v>
      </c>
      <c r="F49" s="224">
        <v>39.607738124380461</v>
      </c>
      <c r="G49" s="229">
        <v>132.02579374793487</v>
      </c>
      <c r="H49" s="117">
        <v>66</v>
      </c>
      <c r="I49" s="117">
        <v>130</v>
      </c>
      <c r="J49" s="117">
        <v>20</v>
      </c>
      <c r="K49" s="117">
        <v>53</v>
      </c>
      <c r="L49" s="117">
        <v>136</v>
      </c>
      <c r="M49" s="117">
        <v>20</v>
      </c>
    </row>
    <row r="50" spans="1:13" ht="25.5">
      <c r="A50" s="217" t="s">
        <v>1059</v>
      </c>
      <c r="B50" s="221" t="s">
        <v>1268</v>
      </c>
      <c r="C50" s="220" t="s">
        <v>1141</v>
      </c>
      <c r="D50" s="224">
        <v>7.5119886497819088</v>
      </c>
      <c r="E50" s="143">
        <v>50</v>
      </c>
      <c r="F50" s="143">
        <v>25</v>
      </c>
      <c r="G50" s="223">
        <v>60</v>
      </c>
      <c r="H50" s="117">
        <v>70</v>
      </c>
      <c r="I50" s="117">
        <v>130</v>
      </c>
      <c r="J50" s="117">
        <v>20</v>
      </c>
      <c r="K50" s="117">
        <v>65</v>
      </c>
      <c r="L50" s="117">
        <v>130</v>
      </c>
      <c r="M50" s="117">
        <v>20</v>
      </c>
    </row>
    <row r="51" spans="1:13" ht="25.5">
      <c r="A51" s="217" t="s">
        <v>1059</v>
      </c>
      <c r="B51" s="221" t="s">
        <v>1142</v>
      </c>
      <c r="C51" s="220" t="s">
        <v>1143</v>
      </c>
      <c r="D51" s="224">
        <v>16.810594795601528</v>
      </c>
      <c r="E51" s="143">
        <v>56</v>
      </c>
      <c r="F51" s="143">
        <v>25</v>
      </c>
      <c r="G51" s="223">
        <v>60</v>
      </c>
      <c r="H51" s="117">
        <v>70</v>
      </c>
      <c r="I51" s="117">
        <v>130</v>
      </c>
      <c r="J51" s="117">
        <v>20</v>
      </c>
      <c r="K51" s="117">
        <v>70</v>
      </c>
      <c r="L51" s="117">
        <v>130</v>
      </c>
      <c r="M51" s="117">
        <v>20</v>
      </c>
    </row>
    <row r="52" spans="1:13" ht="63.75">
      <c r="A52" s="217" t="s">
        <v>1144</v>
      </c>
      <c r="B52" s="221" t="s">
        <v>1145</v>
      </c>
      <c r="C52" s="220" t="s">
        <v>1146</v>
      </c>
      <c r="D52" s="224">
        <v>46.405084728138988</v>
      </c>
      <c r="E52" s="143">
        <v>250</v>
      </c>
      <c r="F52" s="224">
        <v>46.405084728138988</v>
      </c>
      <c r="G52" s="223">
        <v>250</v>
      </c>
      <c r="H52" s="117">
        <v>58</v>
      </c>
      <c r="I52" s="117">
        <v>143</v>
      </c>
      <c r="J52" s="117">
        <v>20</v>
      </c>
      <c r="K52" s="117">
        <v>46</v>
      </c>
      <c r="L52" s="117">
        <v>156</v>
      </c>
      <c r="M52" s="117">
        <v>20</v>
      </c>
    </row>
    <row r="53" spans="1:13" ht="25.5">
      <c r="A53" s="217" t="s">
        <v>1059</v>
      </c>
      <c r="B53" s="221" t="s">
        <v>1147</v>
      </c>
      <c r="C53" s="220" t="s">
        <v>1148</v>
      </c>
      <c r="D53" s="224">
        <v>47.51</v>
      </c>
      <c r="E53" s="143">
        <v>250</v>
      </c>
      <c r="F53" s="119">
        <v>47.51</v>
      </c>
      <c r="G53" s="223">
        <v>250</v>
      </c>
      <c r="H53" s="117">
        <v>76</v>
      </c>
      <c r="I53" s="117">
        <v>122</v>
      </c>
      <c r="J53" s="117">
        <v>20</v>
      </c>
      <c r="K53" s="117">
        <v>75</v>
      </c>
      <c r="L53" s="117">
        <v>130</v>
      </c>
      <c r="M53" s="117">
        <v>20</v>
      </c>
    </row>
    <row r="54" spans="1:13" ht="63.75">
      <c r="A54" s="217" t="s">
        <v>1144</v>
      </c>
      <c r="B54" s="221" t="s">
        <v>1149</v>
      </c>
      <c r="C54" s="220" t="s">
        <v>1150</v>
      </c>
      <c r="D54" s="224">
        <v>24.013880070586179</v>
      </c>
      <c r="E54" s="143">
        <v>80</v>
      </c>
      <c r="F54" s="143">
        <v>25</v>
      </c>
      <c r="G54" s="223">
        <v>80</v>
      </c>
      <c r="H54" s="117">
        <v>45</v>
      </c>
      <c r="I54" s="117">
        <v>120</v>
      </c>
      <c r="J54" s="117">
        <v>20</v>
      </c>
      <c r="K54" s="117">
        <v>20</v>
      </c>
      <c r="L54" s="117">
        <v>139</v>
      </c>
      <c r="M54" s="117">
        <v>20</v>
      </c>
    </row>
    <row r="55" spans="1:13" ht="30.75" customHeight="1">
      <c r="A55" s="217" t="s">
        <v>1082</v>
      </c>
      <c r="B55" s="221" t="s">
        <v>1151</v>
      </c>
      <c r="C55" s="220" t="s">
        <v>1152</v>
      </c>
      <c r="D55" s="224">
        <v>14.773212391856106</v>
      </c>
      <c r="E55" s="143">
        <v>50</v>
      </c>
      <c r="F55" s="143">
        <v>25</v>
      </c>
      <c r="G55" s="223">
        <v>60</v>
      </c>
      <c r="H55" s="117">
        <v>69</v>
      </c>
      <c r="I55" s="117">
        <v>130</v>
      </c>
      <c r="J55" s="117">
        <v>20</v>
      </c>
      <c r="K55" s="117">
        <v>69</v>
      </c>
      <c r="L55" s="117">
        <v>130</v>
      </c>
      <c r="M55" s="117">
        <v>20</v>
      </c>
    </row>
    <row r="56" spans="1:13" ht="51">
      <c r="A56" s="217" t="s">
        <v>1091</v>
      </c>
      <c r="B56" s="221" t="s">
        <v>1153</v>
      </c>
      <c r="C56" s="220" t="s">
        <v>1154</v>
      </c>
      <c r="D56" s="224">
        <v>42.260490657785127</v>
      </c>
      <c r="E56" s="143">
        <v>141</v>
      </c>
      <c r="F56" s="224">
        <v>42.260490657785127</v>
      </c>
      <c r="G56" s="223">
        <v>141</v>
      </c>
      <c r="H56" s="117">
        <v>70</v>
      </c>
      <c r="I56" s="117">
        <v>130</v>
      </c>
      <c r="J56" s="117">
        <v>20</v>
      </c>
      <c r="K56" s="117">
        <v>70</v>
      </c>
      <c r="L56" s="117">
        <v>130</v>
      </c>
      <c r="M56" s="117">
        <v>20</v>
      </c>
    </row>
    <row r="57" spans="1:13">
      <c r="A57" s="143" t="s">
        <v>70</v>
      </c>
      <c r="B57" s="117" t="s">
        <v>1155</v>
      </c>
      <c r="C57" s="120" t="s">
        <v>1156</v>
      </c>
      <c r="D57" s="119">
        <v>122.45505005407662</v>
      </c>
      <c r="E57" s="143">
        <v>408</v>
      </c>
      <c r="F57" s="119">
        <v>122.45505005407662</v>
      </c>
      <c r="G57" s="223">
        <v>408</v>
      </c>
      <c r="H57" s="117">
        <v>50</v>
      </c>
      <c r="I57" s="117">
        <v>150</v>
      </c>
      <c r="J57" s="117">
        <v>20</v>
      </c>
      <c r="K57" s="117">
        <v>50</v>
      </c>
      <c r="L57" s="117">
        <v>150</v>
      </c>
      <c r="M57" s="117">
        <v>20</v>
      </c>
    </row>
    <row r="58" spans="1:13">
      <c r="A58" s="143" t="s">
        <v>1157</v>
      </c>
      <c r="B58" s="221" t="s">
        <v>1158</v>
      </c>
      <c r="C58" s="220" t="s">
        <v>1159</v>
      </c>
      <c r="D58" s="224">
        <v>64.287898222203239</v>
      </c>
      <c r="E58" s="143">
        <v>250</v>
      </c>
      <c r="F58" s="224">
        <v>64.287898222203239</v>
      </c>
      <c r="G58" s="223">
        <v>250</v>
      </c>
      <c r="H58" s="117">
        <v>50</v>
      </c>
      <c r="I58" s="117">
        <v>150</v>
      </c>
      <c r="J58" s="117">
        <v>20</v>
      </c>
      <c r="K58" s="117">
        <v>50</v>
      </c>
      <c r="L58" s="117">
        <v>150</v>
      </c>
      <c r="M58" s="117">
        <v>20</v>
      </c>
    </row>
    <row r="59" spans="1:13" ht="25.5">
      <c r="A59" s="217" t="s">
        <v>1160</v>
      </c>
      <c r="B59" s="221" t="s">
        <v>1161</v>
      </c>
      <c r="C59" s="220" t="s">
        <v>1162</v>
      </c>
      <c r="D59" s="224">
        <v>228.91224726703575</v>
      </c>
      <c r="E59" s="143">
        <v>763</v>
      </c>
      <c r="F59" s="224">
        <v>228.91224726703575</v>
      </c>
      <c r="G59" s="223">
        <v>763</v>
      </c>
      <c r="H59" s="117">
        <v>70</v>
      </c>
      <c r="I59" s="117">
        <v>130</v>
      </c>
      <c r="J59" s="117">
        <v>20</v>
      </c>
      <c r="K59" s="117">
        <v>70</v>
      </c>
      <c r="L59" s="117">
        <v>130</v>
      </c>
      <c r="M59" s="117">
        <v>20</v>
      </c>
    </row>
    <row r="60" spans="1:13">
      <c r="A60" s="143" t="s">
        <v>91</v>
      </c>
      <c r="B60" s="117" t="s">
        <v>1269</v>
      </c>
      <c r="C60" s="120" t="s">
        <v>1254</v>
      </c>
      <c r="D60" s="216" t="s">
        <v>13</v>
      </c>
      <c r="E60" s="216" t="s">
        <v>13</v>
      </c>
      <c r="F60" s="216" t="s">
        <v>13</v>
      </c>
      <c r="G60" s="228" t="s">
        <v>13</v>
      </c>
      <c r="H60" s="227">
        <v>58</v>
      </c>
      <c r="I60" s="227">
        <v>145</v>
      </c>
      <c r="J60" s="141" t="s">
        <v>13</v>
      </c>
      <c r="K60" s="141" t="s">
        <v>13</v>
      </c>
      <c r="L60" s="141" t="s">
        <v>13</v>
      </c>
      <c r="M60" s="141" t="s">
        <v>13</v>
      </c>
    </row>
    <row r="61" spans="1:13" ht="25.5">
      <c r="A61" s="217" t="s">
        <v>1163</v>
      </c>
      <c r="B61" s="221" t="s">
        <v>1164</v>
      </c>
      <c r="C61" s="220" t="s">
        <v>1165</v>
      </c>
      <c r="D61" s="224">
        <v>17.723704961469032</v>
      </c>
      <c r="E61" s="143">
        <v>59</v>
      </c>
      <c r="F61" s="143">
        <v>25</v>
      </c>
      <c r="G61" s="223">
        <v>60</v>
      </c>
      <c r="H61" s="117">
        <v>70</v>
      </c>
      <c r="I61" s="117">
        <v>130</v>
      </c>
      <c r="J61" s="117">
        <v>20</v>
      </c>
      <c r="K61" s="117">
        <v>70</v>
      </c>
      <c r="L61" s="117">
        <v>130</v>
      </c>
      <c r="M61" s="117">
        <v>20</v>
      </c>
    </row>
    <row r="62" spans="1:13" ht="38.25">
      <c r="A62" s="217" t="s">
        <v>1079</v>
      </c>
      <c r="B62" s="221" t="s">
        <v>1166</v>
      </c>
      <c r="C62" s="220" t="s">
        <v>1167</v>
      </c>
      <c r="D62" s="224">
        <v>21.737422678845192</v>
      </c>
      <c r="E62" s="143">
        <v>72</v>
      </c>
      <c r="F62" s="143">
        <v>25</v>
      </c>
      <c r="G62" s="223">
        <v>72</v>
      </c>
      <c r="H62" s="117">
        <v>26</v>
      </c>
      <c r="I62" s="117">
        <v>99</v>
      </c>
      <c r="J62" s="117">
        <v>20</v>
      </c>
      <c r="K62" s="117">
        <v>10</v>
      </c>
      <c r="L62" s="117">
        <v>99</v>
      </c>
      <c r="M62" s="117">
        <v>22</v>
      </c>
    </row>
    <row r="63" spans="1:13">
      <c r="A63" s="143">
        <v>465</v>
      </c>
      <c r="B63" s="221" t="s">
        <v>1168</v>
      </c>
      <c r="C63" s="220" t="s">
        <v>1169</v>
      </c>
      <c r="D63" s="224">
        <v>28.623626783229945</v>
      </c>
      <c r="E63" s="143">
        <v>95</v>
      </c>
      <c r="F63" s="224">
        <v>28.623626783229945</v>
      </c>
      <c r="G63" s="223">
        <v>95</v>
      </c>
      <c r="H63" s="117">
        <v>50</v>
      </c>
      <c r="I63" s="117">
        <v>150</v>
      </c>
      <c r="J63" s="117">
        <v>20</v>
      </c>
      <c r="K63" s="117">
        <v>50</v>
      </c>
      <c r="L63" s="117">
        <v>150</v>
      </c>
      <c r="M63" s="117">
        <v>20</v>
      </c>
    </row>
    <row r="64" spans="1:13">
      <c r="A64" s="143">
        <v>465</v>
      </c>
      <c r="B64" s="221" t="s">
        <v>1170</v>
      </c>
      <c r="C64" s="220" t="s">
        <v>1171</v>
      </c>
      <c r="D64" s="224">
        <v>23.464474132629654</v>
      </c>
      <c r="E64" s="143">
        <v>78</v>
      </c>
      <c r="F64" s="143">
        <v>25</v>
      </c>
      <c r="G64" s="223">
        <v>78</v>
      </c>
      <c r="H64" s="117">
        <v>70</v>
      </c>
      <c r="I64" s="117">
        <v>130</v>
      </c>
      <c r="J64" s="117">
        <v>20</v>
      </c>
      <c r="K64" s="117">
        <v>70</v>
      </c>
      <c r="L64" s="117">
        <v>130</v>
      </c>
      <c r="M64" s="117">
        <v>20</v>
      </c>
    </row>
    <row r="65" spans="1:14">
      <c r="A65" s="143" t="s">
        <v>70</v>
      </c>
      <c r="B65" s="221" t="s">
        <v>1172</v>
      </c>
      <c r="C65" s="220" t="s">
        <v>1173</v>
      </c>
      <c r="D65" s="224">
        <v>13.993310331696781</v>
      </c>
      <c r="E65" s="143">
        <v>50</v>
      </c>
      <c r="F65" s="143">
        <v>25</v>
      </c>
      <c r="G65" s="223">
        <v>60</v>
      </c>
      <c r="H65" s="117">
        <v>70</v>
      </c>
      <c r="I65" s="117">
        <v>130</v>
      </c>
      <c r="J65" s="117">
        <v>20</v>
      </c>
      <c r="K65" s="117">
        <v>70</v>
      </c>
      <c r="L65" s="117">
        <v>130</v>
      </c>
      <c r="M65" s="117">
        <v>20</v>
      </c>
    </row>
    <row r="66" spans="1:14" ht="25.5">
      <c r="A66" s="217" t="s">
        <v>1176</v>
      </c>
      <c r="B66" s="221" t="s">
        <v>1270</v>
      </c>
      <c r="C66" s="220" t="s">
        <v>1178</v>
      </c>
      <c r="D66" s="224">
        <v>14.502315438039032</v>
      </c>
      <c r="E66" s="143">
        <v>50</v>
      </c>
      <c r="F66" s="143">
        <v>25</v>
      </c>
      <c r="G66" s="223">
        <v>60</v>
      </c>
      <c r="H66" s="117">
        <v>80</v>
      </c>
      <c r="I66" s="117">
        <v>120</v>
      </c>
      <c r="J66" s="117">
        <v>20</v>
      </c>
      <c r="K66" s="117">
        <v>80</v>
      </c>
      <c r="L66" s="117">
        <v>120</v>
      </c>
      <c r="M66" s="117">
        <v>20</v>
      </c>
    </row>
    <row r="67" spans="1:14">
      <c r="A67" s="143" t="s">
        <v>70</v>
      </c>
      <c r="B67" s="221" t="s">
        <v>1179</v>
      </c>
      <c r="C67" s="220" t="s">
        <v>1180</v>
      </c>
      <c r="D67" s="224">
        <v>58.06797923058933</v>
      </c>
      <c r="E67" s="143">
        <v>250</v>
      </c>
      <c r="F67" s="224">
        <v>58.06797923058933</v>
      </c>
      <c r="G67" s="223">
        <v>250</v>
      </c>
      <c r="H67" s="117">
        <v>70</v>
      </c>
      <c r="I67" s="117">
        <v>130</v>
      </c>
      <c r="J67" s="117">
        <v>20</v>
      </c>
      <c r="K67" s="117">
        <v>70</v>
      </c>
      <c r="L67" s="117">
        <v>130</v>
      </c>
      <c r="M67" s="117">
        <v>20</v>
      </c>
    </row>
    <row r="68" spans="1:14" ht="20.25" customHeight="1">
      <c r="A68" s="143" t="s">
        <v>70</v>
      </c>
      <c r="B68" s="221" t="s">
        <v>966</v>
      </c>
      <c r="C68" s="220" t="s">
        <v>967</v>
      </c>
      <c r="D68" s="224">
        <v>68.723428832072855</v>
      </c>
      <c r="E68" s="143">
        <v>229</v>
      </c>
      <c r="F68" s="224">
        <v>68.723428832072855</v>
      </c>
      <c r="G68" s="223">
        <v>229</v>
      </c>
      <c r="H68" s="117">
        <v>70</v>
      </c>
      <c r="I68" s="117">
        <v>130</v>
      </c>
      <c r="J68" s="117">
        <v>20</v>
      </c>
      <c r="K68" s="117">
        <v>57</v>
      </c>
      <c r="L68" s="117">
        <v>130</v>
      </c>
      <c r="M68" s="117">
        <v>20</v>
      </c>
    </row>
    <row r="69" spans="1:14">
      <c r="A69" s="143" t="s">
        <v>70</v>
      </c>
      <c r="B69" s="221" t="s">
        <v>976</v>
      </c>
      <c r="C69" s="220" t="s">
        <v>977</v>
      </c>
      <c r="D69" s="224">
        <v>185.89343473509069</v>
      </c>
      <c r="E69" s="143">
        <v>620</v>
      </c>
      <c r="F69" s="224">
        <v>185.89343473509069</v>
      </c>
      <c r="G69" s="223">
        <v>620</v>
      </c>
      <c r="H69" s="117">
        <v>50</v>
      </c>
      <c r="I69" s="117">
        <v>150</v>
      </c>
      <c r="J69" s="117">
        <v>20</v>
      </c>
      <c r="K69" s="117">
        <v>50</v>
      </c>
      <c r="L69" s="117">
        <v>150</v>
      </c>
      <c r="M69" s="117">
        <v>20</v>
      </c>
    </row>
    <row r="70" spans="1:14">
      <c r="A70" s="143" t="s">
        <v>70</v>
      </c>
      <c r="B70" s="221" t="s">
        <v>1181</v>
      </c>
      <c r="C70" s="220" t="s">
        <v>1182</v>
      </c>
      <c r="D70" s="224">
        <v>313.31052189996575</v>
      </c>
      <c r="E70" s="143">
        <v>1044</v>
      </c>
      <c r="F70" s="224">
        <v>313.31052189996575</v>
      </c>
      <c r="G70" s="223">
        <v>1044</v>
      </c>
      <c r="H70" s="117">
        <v>50</v>
      </c>
      <c r="I70" s="117">
        <v>150</v>
      </c>
      <c r="J70" s="117">
        <v>20</v>
      </c>
      <c r="K70" s="117">
        <v>50</v>
      </c>
      <c r="L70" s="117">
        <v>150</v>
      </c>
      <c r="M70" s="117">
        <v>20</v>
      </c>
    </row>
    <row r="71" spans="1:14">
      <c r="A71" s="143" t="s">
        <v>70</v>
      </c>
      <c r="B71" s="221" t="s">
        <v>1183</v>
      </c>
      <c r="C71" s="220" t="s">
        <v>1184</v>
      </c>
      <c r="D71" s="224">
        <v>2290.3490512588687</v>
      </c>
      <c r="E71" s="143">
        <v>7634</v>
      </c>
      <c r="F71" s="224">
        <v>2290.3490512588687</v>
      </c>
      <c r="G71" s="223">
        <v>7634</v>
      </c>
      <c r="H71" s="117">
        <v>50</v>
      </c>
      <c r="I71" s="117">
        <v>150</v>
      </c>
      <c r="J71" s="117">
        <v>20</v>
      </c>
      <c r="K71" s="117">
        <v>50</v>
      </c>
      <c r="L71" s="117">
        <v>150</v>
      </c>
      <c r="M71" s="117">
        <v>20</v>
      </c>
    </row>
    <row r="72" spans="1:14" ht="25.5">
      <c r="A72" s="217" t="s">
        <v>1054</v>
      </c>
      <c r="B72" s="221" t="s">
        <v>1187</v>
      </c>
      <c r="C72" s="220" t="s">
        <v>1188</v>
      </c>
      <c r="D72" s="224">
        <v>17.747400873271125</v>
      </c>
      <c r="E72" s="143">
        <v>59</v>
      </c>
      <c r="F72" s="143">
        <v>25</v>
      </c>
      <c r="G72" s="223">
        <v>60</v>
      </c>
      <c r="H72" s="117">
        <v>70</v>
      </c>
      <c r="I72" s="117">
        <v>130</v>
      </c>
      <c r="J72" s="117">
        <v>20</v>
      </c>
      <c r="K72" s="117">
        <v>70</v>
      </c>
      <c r="L72" s="117">
        <v>130</v>
      </c>
      <c r="M72" s="117">
        <v>20</v>
      </c>
    </row>
    <row r="73" spans="1:14" ht="51">
      <c r="A73" s="217" t="s">
        <v>1189</v>
      </c>
      <c r="B73" s="221" t="s">
        <v>1190</v>
      </c>
      <c r="C73" s="220" t="s">
        <v>1191</v>
      </c>
      <c r="D73" s="224">
        <v>32.417886025603529</v>
      </c>
      <c r="E73" s="143">
        <v>108</v>
      </c>
      <c r="F73" s="143">
        <v>50</v>
      </c>
      <c r="G73" s="223">
        <v>120</v>
      </c>
      <c r="H73" s="117">
        <v>70</v>
      </c>
      <c r="I73" s="117">
        <v>130</v>
      </c>
      <c r="J73" s="117">
        <v>20</v>
      </c>
      <c r="K73" s="117">
        <v>70</v>
      </c>
      <c r="L73" s="117">
        <v>130</v>
      </c>
      <c r="M73" s="117">
        <v>20</v>
      </c>
    </row>
    <row r="74" spans="1:14">
      <c r="A74" s="217" t="s">
        <v>1157</v>
      </c>
      <c r="B74" s="221" t="s">
        <v>1192</v>
      </c>
      <c r="C74" s="220" t="s">
        <v>1193</v>
      </c>
      <c r="D74" s="224">
        <v>127.78500189441246</v>
      </c>
      <c r="E74" s="143">
        <v>426</v>
      </c>
      <c r="F74" s="224">
        <v>127.78500189441246</v>
      </c>
      <c r="G74" s="223">
        <v>426</v>
      </c>
      <c r="H74" s="117">
        <v>50</v>
      </c>
      <c r="I74" s="117">
        <v>150</v>
      </c>
      <c r="J74" s="117">
        <v>20</v>
      </c>
      <c r="K74" s="117">
        <v>50</v>
      </c>
      <c r="L74" s="117">
        <v>150</v>
      </c>
      <c r="M74" s="117">
        <v>20</v>
      </c>
    </row>
    <row r="75" spans="1:14">
      <c r="A75" s="217" t="s">
        <v>1157</v>
      </c>
      <c r="B75" s="221" t="s">
        <v>1197</v>
      </c>
      <c r="C75" s="220" t="s">
        <v>1198</v>
      </c>
      <c r="D75" s="224">
        <v>48.169818907948617</v>
      </c>
      <c r="E75" s="143">
        <v>250</v>
      </c>
      <c r="F75" s="224">
        <v>48.169818907948617</v>
      </c>
      <c r="G75" s="223">
        <v>250</v>
      </c>
      <c r="H75" s="117">
        <v>50</v>
      </c>
      <c r="I75" s="117">
        <v>150</v>
      </c>
      <c r="J75" s="117">
        <v>20</v>
      </c>
      <c r="K75" s="117">
        <v>50</v>
      </c>
      <c r="L75" s="117">
        <v>150</v>
      </c>
      <c r="M75" s="117">
        <v>20</v>
      </c>
    </row>
    <row r="76" spans="1:14">
      <c r="A76" s="217" t="s">
        <v>72</v>
      </c>
      <c r="B76" s="221" t="s">
        <v>1199</v>
      </c>
      <c r="C76" s="220" t="s">
        <v>1200</v>
      </c>
      <c r="D76" s="224">
        <v>26.262786898373136</v>
      </c>
      <c r="E76" s="143">
        <v>88</v>
      </c>
      <c r="F76" s="224">
        <v>26.262786898373136</v>
      </c>
      <c r="G76" s="223">
        <v>88</v>
      </c>
      <c r="H76" s="117">
        <v>70</v>
      </c>
      <c r="I76" s="117">
        <v>130</v>
      </c>
      <c r="J76" s="117">
        <v>20</v>
      </c>
      <c r="K76" s="117">
        <v>70</v>
      </c>
      <c r="L76" s="117">
        <v>136</v>
      </c>
      <c r="M76" s="117">
        <v>20</v>
      </c>
    </row>
    <row r="77" spans="1:14" ht="76.5">
      <c r="A77" s="217" t="s">
        <v>1194</v>
      </c>
      <c r="B77" s="221" t="s">
        <v>1271</v>
      </c>
      <c r="C77" s="220" t="s">
        <v>1196</v>
      </c>
      <c r="D77" s="224">
        <v>16.183322101757412</v>
      </c>
      <c r="E77" s="143">
        <v>54</v>
      </c>
      <c r="F77" s="143">
        <v>25</v>
      </c>
      <c r="G77" s="223">
        <v>60</v>
      </c>
      <c r="H77" s="117">
        <v>70</v>
      </c>
      <c r="I77" s="117">
        <v>130</v>
      </c>
      <c r="J77" s="117">
        <v>20</v>
      </c>
      <c r="K77" s="117">
        <v>70</v>
      </c>
      <c r="L77" s="117">
        <v>130</v>
      </c>
      <c r="M77" s="117">
        <v>20</v>
      </c>
      <c r="N77" s="225"/>
    </row>
    <row r="78" spans="1:14" ht="25.5">
      <c r="A78" s="217" t="s">
        <v>1163</v>
      </c>
      <c r="B78" s="221" t="s">
        <v>988</v>
      </c>
      <c r="C78" s="220" t="s">
        <v>989</v>
      </c>
      <c r="D78" s="224">
        <v>27.289042811853896</v>
      </c>
      <c r="E78" s="143">
        <v>91</v>
      </c>
      <c r="F78" s="224">
        <v>27.289042811853896</v>
      </c>
      <c r="G78" s="223">
        <v>91</v>
      </c>
      <c r="H78" s="117">
        <v>70</v>
      </c>
      <c r="I78" s="117">
        <v>130</v>
      </c>
      <c r="J78" s="117">
        <v>20</v>
      </c>
      <c r="K78" s="117">
        <v>62</v>
      </c>
      <c r="L78" s="117">
        <v>130</v>
      </c>
      <c r="M78" s="117">
        <v>20</v>
      </c>
    </row>
    <row r="79" spans="1:14">
      <c r="A79" s="143" t="s">
        <v>1201</v>
      </c>
      <c r="B79" s="117" t="s">
        <v>1202</v>
      </c>
      <c r="C79" s="120" t="s">
        <v>1203</v>
      </c>
      <c r="D79" s="119">
        <v>1535.9261112389172</v>
      </c>
      <c r="E79" s="143">
        <v>12500</v>
      </c>
      <c r="F79" s="119">
        <v>1535.9261112389172</v>
      </c>
      <c r="G79" s="223">
        <v>12500</v>
      </c>
      <c r="H79" s="117">
        <v>50</v>
      </c>
      <c r="I79" s="117">
        <v>150</v>
      </c>
      <c r="J79" s="117">
        <v>20</v>
      </c>
      <c r="K79" s="117">
        <v>50</v>
      </c>
      <c r="L79" s="117">
        <v>150</v>
      </c>
      <c r="M79" s="117">
        <v>20</v>
      </c>
    </row>
    <row r="80" spans="1:14">
      <c r="A80" s="143">
        <v>465</v>
      </c>
      <c r="B80" s="221" t="s">
        <v>1204</v>
      </c>
      <c r="C80" s="220" t="s">
        <v>1205</v>
      </c>
      <c r="D80" s="224">
        <v>30.029184380947925</v>
      </c>
      <c r="E80" s="143">
        <v>100</v>
      </c>
      <c r="F80" s="224">
        <v>30.029184380947925</v>
      </c>
      <c r="G80" s="223">
        <v>100</v>
      </c>
      <c r="H80" s="117">
        <v>70</v>
      </c>
      <c r="I80" s="117">
        <v>130</v>
      </c>
      <c r="J80" s="117">
        <v>20</v>
      </c>
      <c r="K80" s="117">
        <v>61</v>
      </c>
      <c r="L80" s="117">
        <v>130</v>
      </c>
      <c r="M80" s="117">
        <v>20</v>
      </c>
    </row>
    <row r="81" spans="1:13">
      <c r="A81" s="143" t="s">
        <v>70</v>
      </c>
      <c r="B81" s="117" t="s">
        <v>1206</v>
      </c>
      <c r="C81" s="120" t="s">
        <v>1207</v>
      </c>
      <c r="D81" s="119">
        <v>92.673929227716258</v>
      </c>
      <c r="E81" s="143">
        <v>309</v>
      </c>
      <c r="F81" s="119">
        <v>92.673929227716258</v>
      </c>
      <c r="G81" s="223">
        <v>309</v>
      </c>
      <c r="H81" s="117">
        <v>50</v>
      </c>
      <c r="I81" s="117">
        <v>150</v>
      </c>
      <c r="J81" s="117">
        <v>20</v>
      </c>
      <c r="K81" s="117">
        <v>50</v>
      </c>
      <c r="L81" s="117">
        <v>150</v>
      </c>
      <c r="M81" s="117">
        <v>20</v>
      </c>
    </row>
    <row r="82" spans="1:13">
      <c r="A82" s="143" t="s">
        <v>70</v>
      </c>
      <c r="B82" s="117" t="s">
        <v>1208</v>
      </c>
      <c r="C82" s="120" t="s">
        <v>1209</v>
      </c>
      <c r="D82" s="119">
        <v>68.915959061007115</v>
      </c>
      <c r="E82" s="143">
        <v>250</v>
      </c>
      <c r="F82" s="119">
        <v>68.915959061007115</v>
      </c>
      <c r="G82" s="223">
        <v>250</v>
      </c>
      <c r="H82" s="117">
        <v>50</v>
      </c>
      <c r="I82" s="117">
        <v>150</v>
      </c>
      <c r="J82" s="117">
        <v>20</v>
      </c>
      <c r="K82" s="117">
        <v>50</v>
      </c>
      <c r="L82" s="117">
        <v>150</v>
      </c>
      <c r="M82" s="117">
        <v>20</v>
      </c>
    </row>
    <row r="83" spans="1:13">
      <c r="A83" s="143" t="s">
        <v>70</v>
      </c>
      <c r="B83" s="117" t="s">
        <v>1272</v>
      </c>
      <c r="C83" s="120" t="s">
        <v>1094</v>
      </c>
      <c r="D83" s="119">
        <v>8624.3498408085507</v>
      </c>
      <c r="E83" s="226">
        <v>28747.832802695171</v>
      </c>
      <c r="F83" s="119">
        <v>8624.3498408085507</v>
      </c>
      <c r="G83" s="229">
        <v>28747.832802695171</v>
      </c>
      <c r="H83" s="117">
        <v>50</v>
      </c>
      <c r="I83" s="117">
        <v>150</v>
      </c>
      <c r="J83" s="117">
        <v>20</v>
      </c>
      <c r="K83" s="117">
        <v>50</v>
      </c>
      <c r="L83" s="117">
        <v>150</v>
      </c>
      <c r="M83" s="117">
        <v>20</v>
      </c>
    </row>
    <row r="84" spans="1:13">
      <c r="A84" s="143">
        <v>465</v>
      </c>
      <c r="B84" s="221" t="s">
        <v>1210</v>
      </c>
      <c r="C84" s="220" t="s">
        <v>1211</v>
      </c>
      <c r="D84" s="224">
        <v>17.790977638410457</v>
      </c>
      <c r="E84" s="143">
        <v>59</v>
      </c>
      <c r="F84" s="143">
        <v>25</v>
      </c>
      <c r="G84" s="223">
        <v>60</v>
      </c>
      <c r="H84" s="117">
        <v>70</v>
      </c>
      <c r="I84" s="117">
        <v>130</v>
      </c>
      <c r="J84" s="117">
        <v>20</v>
      </c>
      <c r="K84" s="117">
        <v>70</v>
      </c>
      <c r="L84" s="117">
        <v>130</v>
      </c>
      <c r="M84" s="117">
        <v>20</v>
      </c>
    </row>
    <row r="85" spans="1:13" ht="51">
      <c r="A85" s="217" t="s">
        <v>1212</v>
      </c>
      <c r="B85" s="221" t="s">
        <v>1213</v>
      </c>
      <c r="C85" s="220" t="s">
        <v>1214</v>
      </c>
      <c r="D85" s="224">
        <v>18.119362461440215</v>
      </c>
      <c r="E85" s="143">
        <v>60</v>
      </c>
      <c r="F85" s="143">
        <v>25</v>
      </c>
      <c r="G85" s="223">
        <v>60</v>
      </c>
      <c r="H85" s="117">
        <v>70</v>
      </c>
      <c r="I85" s="117">
        <v>130</v>
      </c>
      <c r="J85" s="117">
        <v>20</v>
      </c>
      <c r="K85" s="117">
        <v>70</v>
      </c>
      <c r="L85" s="117">
        <v>130</v>
      </c>
      <c r="M85" s="117">
        <v>20</v>
      </c>
    </row>
    <row r="86" spans="1:13">
      <c r="A86" s="143">
        <v>465</v>
      </c>
      <c r="B86" s="221" t="s">
        <v>1273</v>
      </c>
      <c r="C86" s="220" t="s">
        <v>1216</v>
      </c>
      <c r="D86" s="224">
        <v>21.654849693439328</v>
      </c>
      <c r="E86" s="143">
        <v>72</v>
      </c>
      <c r="F86" s="143">
        <v>25</v>
      </c>
      <c r="G86" s="223">
        <v>72</v>
      </c>
      <c r="H86" s="117">
        <v>70</v>
      </c>
      <c r="I86" s="117">
        <v>130</v>
      </c>
      <c r="J86" s="117">
        <v>20</v>
      </c>
      <c r="K86" s="117">
        <v>62</v>
      </c>
      <c r="L86" s="117">
        <v>130</v>
      </c>
      <c r="M86" s="117">
        <v>20</v>
      </c>
    </row>
    <row r="87" spans="1:13">
      <c r="A87" s="143">
        <v>465</v>
      </c>
      <c r="B87" s="221" t="s">
        <v>1217</v>
      </c>
      <c r="C87" s="220" t="s">
        <v>1218</v>
      </c>
      <c r="D87" s="224">
        <v>21.47254198034905</v>
      </c>
      <c r="E87" s="143">
        <v>72</v>
      </c>
      <c r="F87" s="143">
        <v>25</v>
      </c>
      <c r="G87" s="223">
        <v>72</v>
      </c>
      <c r="H87" s="117">
        <v>70</v>
      </c>
      <c r="I87" s="117">
        <v>130</v>
      </c>
      <c r="J87" s="117">
        <v>20</v>
      </c>
      <c r="K87" s="117">
        <v>61</v>
      </c>
      <c r="L87" s="117">
        <v>130</v>
      </c>
      <c r="M87" s="117">
        <v>20</v>
      </c>
    </row>
    <row r="88" spans="1:13" ht="63.75">
      <c r="A88" s="217" t="s">
        <v>1082</v>
      </c>
      <c r="B88" s="221" t="s">
        <v>1219</v>
      </c>
      <c r="C88" s="220" t="s">
        <v>1220</v>
      </c>
      <c r="D88" s="224">
        <v>12.308700538817602</v>
      </c>
      <c r="E88" s="143">
        <v>50</v>
      </c>
      <c r="F88" s="143">
        <v>25</v>
      </c>
      <c r="G88" s="223">
        <v>60</v>
      </c>
      <c r="H88" s="117">
        <v>70</v>
      </c>
      <c r="I88" s="117">
        <v>130</v>
      </c>
      <c r="J88" s="117">
        <v>20</v>
      </c>
      <c r="K88" s="117">
        <v>70</v>
      </c>
      <c r="L88" s="117">
        <v>130</v>
      </c>
      <c r="M88" s="117">
        <v>20</v>
      </c>
    </row>
    <row r="89" spans="1:13">
      <c r="A89" s="143" t="s">
        <v>70</v>
      </c>
      <c r="B89" s="117" t="s">
        <v>1221</v>
      </c>
      <c r="C89" s="120" t="s">
        <v>1222</v>
      </c>
      <c r="D89" s="119">
        <v>40.775735139474747</v>
      </c>
      <c r="E89" s="143">
        <v>136</v>
      </c>
      <c r="F89" s="119">
        <v>40.775735139474747</v>
      </c>
      <c r="G89" s="223">
        <v>136</v>
      </c>
      <c r="H89" s="117">
        <v>70</v>
      </c>
      <c r="I89" s="117">
        <v>130</v>
      </c>
      <c r="J89" s="117">
        <v>20</v>
      </c>
      <c r="K89" s="117">
        <v>70</v>
      </c>
      <c r="L89" s="117">
        <v>130</v>
      </c>
      <c r="M89" s="117">
        <v>20</v>
      </c>
    </row>
    <row r="90" spans="1:13">
      <c r="A90" s="143" t="s">
        <v>70</v>
      </c>
      <c r="B90" s="117" t="s">
        <v>1223</v>
      </c>
      <c r="C90" s="120" t="s">
        <v>1224</v>
      </c>
      <c r="D90" s="119">
        <v>796.65704684489322</v>
      </c>
      <c r="E90" s="143">
        <v>2656</v>
      </c>
      <c r="F90" s="119">
        <v>796.65704684489322</v>
      </c>
      <c r="G90" s="223">
        <v>2656</v>
      </c>
      <c r="H90" s="117">
        <v>50</v>
      </c>
      <c r="I90" s="117">
        <v>150</v>
      </c>
      <c r="J90" s="117">
        <v>20</v>
      </c>
      <c r="K90" s="117">
        <v>50</v>
      </c>
      <c r="L90" s="117">
        <v>150</v>
      </c>
      <c r="M90" s="117">
        <v>20</v>
      </c>
    </row>
    <row r="91" spans="1:13">
      <c r="A91" s="143">
        <v>465</v>
      </c>
      <c r="B91" s="221" t="s">
        <v>1225</v>
      </c>
      <c r="C91" s="220" t="s">
        <v>1226</v>
      </c>
      <c r="D91" s="224">
        <v>18.676529507913699</v>
      </c>
      <c r="E91" s="143">
        <v>62</v>
      </c>
      <c r="F91" s="143">
        <v>25</v>
      </c>
      <c r="G91" s="223">
        <v>62</v>
      </c>
      <c r="H91" s="117">
        <v>70</v>
      </c>
      <c r="I91" s="117">
        <v>130</v>
      </c>
      <c r="J91" s="117">
        <v>20</v>
      </c>
      <c r="K91" s="117">
        <v>70</v>
      </c>
      <c r="L91" s="117">
        <v>130</v>
      </c>
      <c r="M91" s="117">
        <v>20</v>
      </c>
    </row>
    <row r="92" spans="1:13" ht="25.5">
      <c r="A92" s="217" t="s">
        <v>1059</v>
      </c>
      <c r="B92" s="221" t="s">
        <v>1227</v>
      </c>
      <c r="C92" s="220" t="s">
        <v>1228</v>
      </c>
      <c r="D92" s="224">
        <v>38.694735692863297</v>
      </c>
      <c r="E92" s="143">
        <v>129</v>
      </c>
      <c r="F92" s="224">
        <v>38.694735692863297</v>
      </c>
      <c r="G92" s="223">
        <v>129</v>
      </c>
      <c r="H92" s="117">
        <v>70</v>
      </c>
      <c r="I92" s="117">
        <v>130</v>
      </c>
      <c r="J92" s="117">
        <v>20</v>
      </c>
      <c r="K92" s="117">
        <v>68</v>
      </c>
      <c r="L92" s="117">
        <v>130</v>
      </c>
      <c r="M92" s="117">
        <v>20</v>
      </c>
    </row>
    <row r="93" spans="1:13" ht="25.5">
      <c r="A93" s="217" t="s">
        <v>1163</v>
      </c>
      <c r="B93" s="221" t="s">
        <v>1229</v>
      </c>
      <c r="C93" s="220" t="s">
        <v>1230</v>
      </c>
      <c r="D93" s="224">
        <v>125.0585748940095</v>
      </c>
      <c r="E93" s="143">
        <v>417</v>
      </c>
      <c r="F93" s="224">
        <v>125.0585748940095</v>
      </c>
      <c r="G93" s="223">
        <v>417</v>
      </c>
      <c r="H93" s="117">
        <v>50</v>
      </c>
      <c r="I93" s="117">
        <v>150</v>
      </c>
      <c r="J93" s="117">
        <v>20</v>
      </c>
      <c r="K93" s="117">
        <v>50</v>
      </c>
      <c r="L93" s="117">
        <v>150</v>
      </c>
      <c r="M93" s="117">
        <v>20</v>
      </c>
    </row>
    <row r="94" spans="1:13" ht="38.25" customHeight="1">
      <c r="A94" s="217" t="s">
        <v>1176</v>
      </c>
      <c r="B94" s="221" t="s">
        <v>1231</v>
      </c>
      <c r="C94" s="220" t="s">
        <v>1232</v>
      </c>
      <c r="D94" s="224">
        <v>13.078812898685936</v>
      </c>
      <c r="E94" s="143">
        <v>50</v>
      </c>
      <c r="F94" s="143">
        <v>25</v>
      </c>
      <c r="G94" s="223">
        <v>60</v>
      </c>
      <c r="H94" s="117">
        <v>80</v>
      </c>
      <c r="I94" s="117">
        <v>120</v>
      </c>
      <c r="J94" s="117">
        <v>20</v>
      </c>
      <c r="K94" s="117">
        <v>80</v>
      </c>
      <c r="L94" s="117">
        <v>120</v>
      </c>
      <c r="M94" s="117">
        <v>20</v>
      </c>
    </row>
    <row r="95" spans="1:13">
      <c r="A95" s="143" t="s">
        <v>91</v>
      </c>
      <c r="B95" s="117" t="s">
        <v>1255</v>
      </c>
      <c r="C95" s="120" t="s">
        <v>1256</v>
      </c>
      <c r="D95" s="216" t="s">
        <v>13</v>
      </c>
      <c r="E95" s="216" t="s">
        <v>13</v>
      </c>
      <c r="F95" s="216" t="s">
        <v>13</v>
      </c>
      <c r="G95" s="228" t="s">
        <v>13</v>
      </c>
      <c r="H95" s="227">
        <v>56</v>
      </c>
      <c r="I95" s="227">
        <v>140</v>
      </c>
      <c r="J95" s="141" t="s">
        <v>13</v>
      </c>
      <c r="K95" s="141" t="s">
        <v>13</v>
      </c>
      <c r="L95" s="141" t="s">
        <v>13</v>
      </c>
      <c r="M95" s="141" t="s">
        <v>13</v>
      </c>
    </row>
    <row r="96" spans="1:13" ht="38.25">
      <c r="A96" s="217" t="s">
        <v>70</v>
      </c>
      <c r="B96" s="218" t="s">
        <v>1083</v>
      </c>
      <c r="C96" s="220" t="s">
        <v>1084</v>
      </c>
      <c r="D96" s="224">
        <v>34.9328</v>
      </c>
      <c r="E96" s="226">
        <v>56.774547865746783</v>
      </c>
      <c r="F96" s="119">
        <v>35.512999999999998</v>
      </c>
      <c r="G96" s="223">
        <v>120</v>
      </c>
      <c r="H96" s="117">
        <v>70</v>
      </c>
      <c r="I96" s="117">
        <v>130</v>
      </c>
      <c r="J96" s="117">
        <v>20</v>
      </c>
      <c r="K96" s="117">
        <v>70</v>
      </c>
      <c r="L96" s="117">
        <v>130</v>
      </c>
      <c r="M96" s="117">
        <v>20</v>
      </c>
    </row>
    <row r="97" spans="1:14" ht="51">
      <c r="A97" s="143" t="s">
        <v>70</v>
      </c>
      <c r="B97" s="218" t="s">
        <v>1233</v>
      </c>
      <c r="C97" s="220"/>
      <c r="D97" s="224">
        <v>90.57</v>
      </c>
      <c r="E97" s="143">
        <v>310</v>
      </c>
      <c r="F97" s="143">
        <v>150</v>
      </c>
      <c r="G97" s="223">
        <v>360</v>
      </c>
      <c r="H97" s="117">
        <v>70</v>
      </c>
      <c r="I97" s="117">
        <v>130</v>
      </c>
      <c r="J97" s="117">
        <v>20</v>
      </c>
      <c r="K97" s="117">
        <v>70</v>
      </c>
      <c r="L97" s="117">
        <v>130</v>
      </c>
      <c r="M97" s="117">
        <v>20</v>
      </c>
    </row>
    <row r="98" spans="1:14" ht="25.5">
      <c r="A98" s="143" t="s">
        <v>70</v>
      </c>
      <c r="B98" s="139" t="s">
        <v>1234</v>
      </c>
      <c r="C98" s="220"/>
      <c r="D98" s="224">
        <v>34.100999999999999</v>
      </c>
      <c r="E98" s="143">
        <v>113</v>
      </c>
      <c r="F98" s="143">
        <v>50</v>
      </c>
      <c r="G98" s="223">
        <v>120</v>
      </c>
      <c r="H98" s="117">
        <v>70</v>
      </c>
      <c r="I98" s="117">
        <v>130</v>
      </c>
      <c r="J98" s="117">
        <v>20</v>
      </c>
      <c r="K98" s="117">
        <v>70</v>
      </c>
      <c r="L98" s="117">
        <v>130</v>
      </c>
      <c r="M98" s="117">
        <v>20</v>
      </c>
    </row>
    <row r="99" spans="1:14" ht="51">
      <c r="A99" s="217" t="s">
        <v>1091</v>
      </c>
      <c r="B99" s="139" t="s">
        <v>1249</v>
      </c>
      <c r="C99" s="220" t="s">
        <v>1250</v>
      </c>
      <c r="D99" s="224">
        <v>50.537300000000002</v>
      </c>
      <c r="E99" s="143">
        <v>168</v>
      </c>
      <c r="F99" s="143">
        <v>75</v>
      </c>
      <c r="G99" s="223">
        <v>180</v>
      </c>
      <c r="H99" s="117">
        <v>70</v>
      </c>
      <c r="I99" s="117">
        <v>130</v>
      </c>
      <c r="J99" s="117">
        <v>20</v>
      </c>
      <c r="K99" s="117">
        <v>70</v>
      </c>
      <c r="L99" s="117">
        <v>130</v>
      </c>
      <c r="M99" s="117">
        <v>20</v>
      </c>
    </row>
    <row r="100" spans="1:14">
      <c r="A100" s="143" t="s">
        <v>72</v>
      </c>
      <c r="B100" s="221" t="s">
        <v>1235</v>
      </c>
      <c r="C100" s="220" t="s">
        <v>1236</v>
      </c>
      <c r="D100" s="224">
        <v>20.159550087034702</v>
      </c>
      <c r="E100" s="143">
        <v>67</v>
      </c>
      <c r="F100" s="143">
        <v>25</v>
      </c>
      <c r="G100" s="223">
        <v>67</v>
      </c>
      <c r="H100" s="117">
        <v>70</v>
      </c>
      <c r="I100" s="117">
        <v>130</v>
      </c>
      <c r="J100" s="117">
        <v>20</v>
      </c>
      <c r="K100" s="117">
        <v>70</v>
      </c>
      <c r="L100" s="117">
        <v>130</v>
      </c>
      <c r="M100" s="117">
        <v>20</v>
      </c>
      <c r="N100" s="225"/>
    </row>
    <row r="101" spans="1:14" ht="63.75">
      <c r="A101" s="217" t="s">
        <v>1082</v>
      </c>
      <c r="B101" s="221" t="s">
        <v>1237</v>
      </c>
      <c r="C101" s="220" t="s">
        <v>1238</v>
      </c>
      <c r="D101" s="224">
        <v>22.152116017842697</v>
      </c>
      <c r="E101" s="143">
        <v>74</v>
      </c>
      <c r="F101" s="143">
        <v>25</v>
      </c>
      <c r="G101" s="223">
        <v>74</v>
      </c>
      <c r="H101" s="117">
        <v>70</v>
      </c>
      <c r="I101" s="117">
        <v>130</v>
      </c>
      <c r="J101" s="117">
        <v>20</v>
      </c>
      <c r="K101" s="117">
        <v>70</v>
      </c>
      <c r="L101" s="117">
        <v>130</v>
      </c>
      <c r="M101" s="117">
        <v>20</v>
      </c>
    </row>
    <row r="102" spans="1:14">
      <c r="A102" s="143" t="s">
        <v>70</v>
      </c>
      <c r="B102" s="221" t="s">
        <v>1239</v>
      </c>
      <c r="C102" s="220" t="s">
        <v>1240</v>
      </c>
      <c r="D102" s="224">
        <v>242.62328754158898</v>
      </c>
      <c r="E102" s="143">
        <v>809</v>
      </c>
      <c r="F102" s="224">
        <v>242.62328754158898</v>
      </c>
      <c r="G102" s="223">
        <v>809</v>
      </c>
      <c r="H102" s="117">
        <v>50</v>
      </c>
      <c r="I102" s="117">
        <v>150</v>
      </c>
      <c r="J102" s="117">
        <v>20</v>
      </c>
      <c r="K102" s="117">
        <v>50</v>
      </c>
      <c r="L102" s="117">
        <v>150</v>
      </c>
      <c r="M102" s="117">
        <v>20</v>
      </c>
    </row>
    <row r="103" spans="1:14" ht="25.5">
      <c r="A103" s="217" t="s">
        <v>1059</v>
      </c>
      <c r="B103" s="221" t="s">
        <v>1241</v>
      </c>
      <c r="C103" s="220" t="s">
        <v>1242</v>
      </c>
      <c r="D103" s="224">
        <v>12.760361850725479</v>
      </c>
      <c r="E103" s="143">
        <v>50</v>
      </c>
      <c r="F103" s="143">
        <v>25</v>
      </c>
      <c r="G103" s="223">
        <v>60</v>
      </c>
      <c r="H103" s="117">
        <v>70</v>
      </c>
      <c r="I103" s="117">
        <v>130</v>
      </c>
      <c r="J103" s="117">
        <v>20</v>
      </c>
      <c r="K103" s="117">
        <v>70</v>
      </c>
      <c r="L103" s="117">
        <v>130</v>
      </c>
      <c r="M103" s="117">
        <v>20</v>
      </c>
    </row>
    <row r="104" spans="1:14">
      <c r="A104" s="143">
        <v>465</v>
      </c>
      <c r="B104" s="221" t="s">
        <v>1243</v>
      </c>
      <c r="C104" s="220" t="s">
        <v>1244</v>
      </c>
      <c r="D104" s="224">
        <v>19.591914237119294</v>
      </c>
      <c r="E104" s="143">
        <v>65</v>
      </c>
      <c r="F104" s="143">
        <v>25</v>
      </c>
      <c r="G104" s="223">
        <v>65</v>
      </c>
      <c r="H104" s="117">
        <v>70</v>
      </c>
      <c r="I104" s="117">
        <v>128</v>
      </c>
      <c r="J104" s="117">
        <v>20</v>
      </c>
      <c r="K104" s="117">
        <v>53</v>
      </c>
      <c r="L104" s="117">
        <v>128</v>
      </c>
      <c r="M104" s="117">
        <v>20</v>
      </c>
    </row>
    <row r="105" spans="1:14">
      <c r="A105" s="143" t="s">
        <v>1201</v>
      </c>
      <c r="B105" s="221" t="s">
        <v>1274</v>
      </c>
      <c r="C105" s="220" t="s">
        <v>1246</v>
      </c>
      <c r="D105" s="224">
        <v>185.79197399527391</v>
      </c>
      <c r="E105" s="143">
        <v>619</v>
      </c>
      <c r="F105" s="224">
        <v>185.79197399527391</v>
      </c>
      <c r="G105" s="223">
        <v>619</v>
      </c>
      <c r="H105" s="117">
        <v>50</v>
      </c>
      <c r="I105" s="117">
        <v>150</v>
      </c>
      <c r="J105" s="117">
        <v>20</v>
      </c>
      <c r="K105" s="117">
        <v>50</v>
      </c>
      <c r="L105" s="117">
        <v>150</v>
      </c>
      <c r="M105" s="117">
        <v>20</v>
      </c>
    </row>
    <row r="106" spans="1:14" ht="25.5">
      <c r="A106" s="217" t="s">
        <v>1059</v>
      </c>
      <c r="B106" s="221" t="s">
        <v>1275</v>
      </c>
      <c r="C106" s="220" t="s">
        <v>1248</v>
      </c>
      <c r="D106" s="224">
        <v>14.479481587250367</v>
      </c>
      <c r="E106" s="143">
        <v>50</v>
      </c>
      <c r="F106" s="143">
        <v>25</v>
      </c>
      <c r="G106" s="223">
        <v>60</v>
      </c>
      <c r="H106" s="117">
        <v>53</v>
      </c>
      <c r="I106" s="117">
        <v>110</v>
      </c>
      <c r="J106" s="117">
        <v>20</v>
      </c>
      <c r="K106" s="117">
        <v>32</v>
      </c>
      <c r="L106" s="117">
        <v>118</v>
      </c>
      <c r="M106" s="117">
        <v>20</v>
      </c>
    </row>
    <row r="107" spans="1:14">
      <c r="A107" s="109"/>
      <c r="B107" s="303"/>
      <c r="C107" s="303"/>
      <c r="D107" s="303"/>
      <c r="E107" s="303"/>
      <c r="F107" s="303"/>
      <c r="G107" s="303"/>
      <c r="H107" s="303"/>
      <c r="I107" s="303"/>
      <c r="J107" s="303"/>
      <c r="K107" s="303"/>
      <c r="L107" s="303"/>
      <c r="M107" s="303"/>
    </row>
    <row r="108" spans="1:14">
      <c r="B108" s="114" t="s">
        <v>26</v>
      </c>
    </row>
    <row r="109" spans="1:14">
      <c r="B109" s="114" t="s">
        <v>27</v>
      </c>
    </row>
    <row r="110" spans="1:14">
      <c r="B110" s="114" t="s">
        <v>28</v>
      </c>
    </row>
  </sheetData>
  <autoFilter ref="A2:M106" xr:uid="{7CFA2C32-17C5-447D-80F4-6FCDE5BC369A}">
    <sortState xmlns:xlrd2="http://schemas.microsoft.com/office/spreadsheetml/2017/richdata2" ref="A3:M107">
      <sortCondition ref="B2:B106"/>
    </sortState>
  </autoFilter>
  <mergeCells count="3">
    <mergeCell ref="H1:J1"/>
    <mergeCell ref="K1:M1"/>
    <mergeCell ref="B107:M107"/>
  </mergeCells>
  <printOptions horizontalCentered="1"/>
  <pageMargins left="0.25" right="0.25" top="1" bottom="1" header="0.25" footer="0.25"/>
  <pageSetup scale="80" fitToHeight="3" orientation="landscape" r:id="rId1"/>
  <headerFooter>
    <oddHeader>&amp;L&amp;9Pace Analytical Services, LLC  
1241 Bellevue St., Suite 9 | Green Bay, WI 54302
(Main Line) 920-469-2436
www.pacelabs.com&amp;C&amp;9 Detection Limits and Reporting Limits
Analytical |Extraction Method: EPA 8260 | 5035/5030B 
Matrix: Solid (Methanol)</oddHeader>
    <oddFooter xml:space="preserve">&amp;C&amp;10&amp;P of &amp;N&amp;R&amp;10&amp;KC00000 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07638-E1C5-49AA-9244-52FB3D33257F}">
  <sheetPr>
    <pageSetUpPr fitToPage="1"/>
  </sheetPr>
  <dimension ref="A1:L29"/>
  <sheetViews>
    <sheetView view="pageLayout" zoomScaleNormal="100" workbookViewId="0"/>
  </sheetViews>
  <sheetFormatPr defaultColWidth="10.140625" defaultRowHeight="12.75"/>
  <cols>
    <col min="1" max="1" width="6.7109375" style="189" customWidth="1"/>
    <col min="2" max="2" width="22.28515625" style="186" bestFit="1" customWidth="1"/>
    <col min="3" max="3" width="12.140625" style="186" bestFit="1" customWidth="1"/>
    <col min="4" max="4" width="20.85546875" style="206" bestFit="1" customWidth="1"/>
    <col min="5" max="5" width="15.42578125" style="188" bestFit="1" customWidth="1"/>
    <col min="6" max="16384" width="10.140625" style="186"/>
  </cols>
  <sheetData>
    <row r="1" spans="1:12" ht="15">
      <c r="D1" s="205"/>
      <c r="E1" s="205"/>
      <c r="F1" s="343" t="s">
        <v>19</v>
      </c>
      <c r="G1" s="343"/>
      <c r="H1" s="343"/>
      <c r="I1" s="343" t="s">
        <v>20</v>
      </c>
      <c r="J1" s="343"/>
      <c r="K1" s="343"/>
    </row>
    <row r="2" spans="1:12" ht="15">
      <c r="A2" s="204" t="s">
        <v>67</v>
      </c>
      <c r="B2" s="203" t="s">
        <v>4</v>
      </c>
      <c r="C2" s="203" t="s">
        <v>5</v>
      </c>
      <c r="D2" s="202" t="s">
        <v>96</v>
      </c>
      <c r="E2" s="201" t="s">
        <v>97</v>
      </c>
      <c r="F2" s="121" t="s">
        <v>8</v>
      </c>
      <c r="G2" s="121" t="s">
        <v>9</v>
      </c>
      <c r="H2" s="121" t="s">
        <v>10</v>
      </c>
      <c r="I2" s="121" t="s">
        <v>8</v>
      </c>
      <c r="J2" s="121" t="s">
        <v>9</v>
      </c>
      <c r="K2" s="121" t="s">
        <v>10</v>
      </c>
    </row>
    <row r="3" spans="1:12">
      <c r="A3" s="195" t="s">
        <v>1276</v>
      </c>
      <c r="B3" s="192" t="s">
        <v>732</v>
      </c>
      <c r="C3" s="192" t="s">
        <v>733</v>
      </c>
      <c r="D3" s="194">
        <v>2.4389386229198098</v>
      </c>
      <c r="E3" s="209">
        <v>16.7</v>
      </c>
      <c r="F3" s="211">
        <v>58</v>
      </c>
      <c r="G3" s="210">
        <v>101</v>
      </c>
      <c r="H3" s="192">
        <v>20</v>
      </c>
      <c r="I3" s="192">
        <v>48</v>
      </c>
      <c r="J3" s="210">
        <v>101</v>
      </c>
      <c r="K3" s="192">
        <v>25</v>
      </c>
      <c r="L3" s="196"/>
    </row>
    <row r="4" spans="1:12">
      <c r="A4" s="195" t="s">
        <v>1276</v>
      </c>
      <c r="B4" s="192" t="s">
        <v>1264</v>
      </c>
      <c r="C4" s="192" t="s">
        <v>781</v>
      </c>
      <c r="D4" s="194">
        <v>2.4416643466336145</v>
      </c>
      <c r="E4" s="209">
        <v>16.7</v>
      </c>
      <c r="F4" s="192">
        <v>59</v>
      </c>
      <c r="G4" s="208">
        <v>101</v>
      </c>
      <c r="H4" s="192">
        <v>20</v>
      </c>
      <c r="I4" s="192">
        <v>46</v>
      </c>
      <c r="J4" s="208">
        <v>101</v>
      </c>
      <c r="K4" s="192">
        <v>21</v>
      </c>
      <c r="L4" s="196"/>
    </row>
    <row r="5" spans="1:12">
      <c r="A5" s="195" t="s">
        <v>1277</v>
      </c>
      <c r="B5" s="192" t="s">
        <v>835</v>
      </c>
      <c r="C5" s="192" t="s">
        <v>836</v>
      </c>
      <c r="D5" s="194">
        <v>2.1663535415005795</v>
      </c>
      <c r="E5" s="209">
        <v>16.7</v>
      </c>
      <c r="F5" s="192">
        <v>62</v>
      </c>
      <c r="G5" s="208">
        <v>97</v>
      </c>
      <c r="H5" s="192">
        <v>20</v>
      </c>
      <c r="I5" s="192">
        <v>52</v>
      </c>
      <c r="J5" s="208">
        <v>97</v>
      </c>
      <c r="K5" s="192">
        <v>20</v>
      </c>
      <c r="L5" s="196"/>
    </row>
    <row r="6" spans="1:12">
      <c r="A6" s="195" t="s">
        <v>1277</v>
      </c>
      <c r="B6" s="192" t="s">
        <v>839</v>
      </c>
      <c r="C6" s="192" t="s">
        <v>840</v>
      </c>
      <c r="D6" s="194">
        <v>2.1046377881574232</v>
      </c>
      <c r="E6" s="209">
        <v>16.7</v>
      </c>
      <c r="F6" s="192">
        <v>67</v>
      </c>
      <c r="G6" s="208">
        <v>102</v>
      </c>
      <c r="H6" s="192">
        <v>20</v>
      </c>
      <c r="I6" s="192">
        <v>51</v>
      </c>
      <c r="J6" s="208">
        <v>102</v>
      </c>
      <c r="K6" s="192">
        <v>20</v>
      </c>
      <c r="L6" s="196"/>
    </row>
    <row r="7" spans="1:12">
      <c r="A7" s="195" t="s">
        <v>1277</v>
      </c>
      <c r="B7" s="192" t="s">
        <v>852</v>
      </c>
      <c r="C7" s="192" t="s">
        <v>853</v>
      </c>
      <c r="D7" s="194">
        <v>2.0719470814822798</v>
      </c>
      <c r="E7" s="209">
        <v>16.7</v>
      </c>
      <c r="F7" s="192">
        <v>69</v>
      </c>
      <c r="G7" s="208">
        <v>120</v>
      </c>
      <c r="H7" s="192">
        <v>20</v>
      </c>
      <c r="I7" s="192">
        <v>54</v>
      </c>
      <c r="J7" s="208">
        <v>120</v>
      </c>
      <c r="K7" s="192">
        <v>20</v>
      </c>
      <c r="L7" s="196"/>
    </row>
    <row r="8" spans="1:12">
      <c r="A8" s="195" t="s">
        <v>1277</v>
      </c>
      <c r="B8" s="192" t="s">
        <v>869</v>
      </c>
      <c r="C8" s="192" t="s">
        <v>870</v>
      </c>
      <c r="D8" s="194">
        <v>2.1579872725080964</v>
      </c>
      <c r="E8" s="209">
        <v>16.7</v>
      </c>
      <c r="F8" s="192">
        <v>59</v>
      </c>
      <c r="G8" s="208">
        <v>101</v>
      </c>
      <c r="H8" s="192">
        <v>20</v>
      </c>
      <c r="I8" s="192">
        <v>34</v>
      </c>
      <c r="J8" s="208">
        <v>101</v>
      </c>
      <c r="K8" s="192">
        <v>22</v>
      </c>
      <c r="L8" s="196"/>
    </row>
    <row r="9" spans="1:12">
      <c r="A9" s="195" t="s">
        <v>1277</v>
      </c>
      <c r="B9" s="192" t="s">
        <v>873</v>
      </c>
      <c r="C9" s="192" t="s">
        <v>874</v>
      </c>
      <c r="D9" s="194">
        <v>1.8972752880913681</v>
      </c>
      <c r="E9" s="209">
        <v>16.7</v>
      </c>
      <c r="F9" s="192">
        <v>70</v>
      </c>
      <c r="G9" s="208">
        <v>110</v>
      </c>
      <c r="H9" s="192">
        <v>20</v>
      </c>
      <c r="I9" s="192">
        <v>46</v>
      </c>
      <c r="J9" s="208">
        <v>110</v>
      </c>
      <c r="K9" s="192">
        <v>25</v>
      </c>
      <c r="L9" s="196"/>
    </row>
    <row r="10" spans="1:12">
      <c r="A10" s="195" t="s">
        <v>1277</v>
      </c>
      <c r="B10" s="192" t="s">
        <v>877</v>
      </c>
      <c r="C10" s="192" t="s">
        <v>878</v>
      </c>
      <c r="D10" s="194">
        <v>2.3176357376533971</v>
      </c>
      <c r="E10" s="209">
        <v>16.7</v>
      </c>
      <c r="F10" s="192">
        <v>66</v>
      </c>
      <c r="G10" s="208">
        <v>111</v>
      </c>
      <c r="H10" s="192">
        <v>20</v>
      </c>
      <c r="I10" s="192">
        <v>40</v>
      </c>
      <c r="J10" s="208">
        <v>111</v>
      </c>
      <c r="K10" s="192">
        <v>23</v>
      </c>
      <c r="L10" s="196"/>
    </row>
    <row r="11" spans="1:12">
      <c r="A11" s="195" t="s">
        <v>1277</v>
      </c>
      <c r="B11" s="192" t="s">
        <v>1278</v>
      </c>
      <c r="C11" s="192" t="s">
        <v>1279</v>
      </c>
      <c r="D11" s="194">
        <v>1.9492733189191513</v>
      </c>
      <c r="E11" s="209">
        <v>16.7</v>
      </c>
      <c r="F11" s="192">
        <v>56</v>
      </c>
      <c r="G11" s="208">
        <v>116</v>
      </c>
      <c r="H11" s="192">
        <v>20</v>
      </c>
      <c r="I11" s="192">
        <v>21</v>
      </c>
      <c r="J11" s="208">
        <v>122</v>
      </c>
      <c r="K11" s="192">
        <v>23</v>
      </c>
      <c r="L11" s="196"/>
    </row>
    <row r="12" spans="1:12">
      <c r="A12" s="195" t="s">
        <v>1277</v>
      </c>
      <c r="B12" s="192" t="s">
        <v>881</v>
      </c>
      <c r="C12" s="192" t="s">
        <v>882</v>
      </c>
      <c r="D12" s="194">
        <v>2.9303651064199601</v>
      </c>
      <c r="E12" s="209">
        <v>16.7</v>
      </c>
      <c r="F12" s="192">
        <v>64</v>
      </c>
      <c r="G12" s="208">
        <v>106</v>
      </c>
      <c r="H12" s="192">
        <v>20</v>
      </c>
      <c r="I12" s="192">
        <v>40</v>
      </c>
      <c r="J12" s="208">
        <v>120</v>
      </c>
      <c r="K12" s="192">
        <v>24</v>
      </c>
      <c r="L12" s="196"/>
    </row>
    <row r="13" spans="1:12">
      <c r="A13" s="195" t="s">
        <v>1277</v>
      </c>
      <c r="B13" s="192" t="s">
        <v>885</v>
      </c>
      <c r="C13" s="192" t="s">
        <v>886</v>
      </c>
      <c r="D13" s="194">
        <v>2.314374744119005</v>
      </c>
      <c r="E13" s="209">
        <v>16.7</v>
      </c>
      <c r="F13" s="192">
        <v>65</v>
      </c>
      <c r="G13" s="208">
        <v>108</v>
      </c>
      <c r="H13" s="192">
        <v>20</v>
      </c>
      <c r="I13" s="192">
        <v>47</v>
      </c>
      <c r="J13" s="208">
        <v>108</v>
      </c>
      <c r="K13" s="192">
        <v>24</v>
      </c>
      <c r="L13" s="196"/>
    </row>
    <row r="14" spans="1:12">
      <c r="A14" s="195" t="s">
        <v>1277</v>
      </c>
      <c r="B14" s="192" t="s">
        <v>930</v>
      </c>
      <c r="C14" s="192" t="s">
        <v>931</v>
      </c>
      <c r="D14" s="194">
        <v>3.1491184268683599</v>
      </c>
      <c r="E14" s="209">
        <v>16.7</v>
      </c>
      <c r="F14" s="192">
        <v>61</v>
      </c>
      <c r="G14" s="208">
        <v>102</v>
      </c>
      <c r="H14" s="192">
        <v>20</v>
      </c>
      <c r="I14" s="192">
        <v>35</v>
      </c>
      <c r="J14" s="208">
        <v>115</v>
      </c>
      <c r="K14" s="192">
        <v>20</v>
      </c>
      <c r="L14" s="196"/>
    </row>
    <row r="15" spans="1:12">
      <c r="A15" s="195" t="s">
        <v>1277</v>
      </c>
      <c r="B15" s="192" t="s">
        <v>934</v>
      </c>
      <c r="C15" s="192" t="s">
        <v>935</v>
      </c>
      <c r="D15" s="194">
        <v>2.3112320952110981</v>
      </c>
      <c r="E15" s="209">
        <v>16.7</v>
      </c>
      <c r="F15" s="192">
        <v>64</v>
      </c>
      <c r="G15" s="208">
        <v>120</v>
      </c>
      <c r="H15" s="192">
        <v>20</v>
      </c>
      <c r="I15" s="192">
        <v>46</v>
      </c>
      <c r="J15" s="208">
        <v>120</v>
      </c>
      <c r="K15" s="192">
        <v>21</v>
      </c>
      <c r="L15" s="196"/>
    </row>
    <row r="16" spans="1:12">
      <c r="A16" s="195" t="s">
        <v>1277</v>
      </c>
      <c r="B16" s="192" t="s">
        <v>958</v>
      </c>
      <c r="C16" s="192" t="s">
        <v>959</v>
      </c>
      <c r="D16" s="194">
        <v>1.975528983708571</v>
      </c>
      <c r="E16" s="209">
        <v>16.7</v>
      </c>
      <c r="F16" s="192">
        <v>69</v>
      </c>
      <c r="G16" s="208">
        <v>120</v>
      </c>
      <c r="H16" s="192">
        <v>20</v>
      </c>
      <c r="I16" s="192">
        <v>52</v>
      </c>
      <c r="J16" s="208">
        <v>120</v>
      </c>
      <c r="K16" s="192">
        <v>23</v>
      </c>
      <c r="L16" s="196"/>
    </row>
    <row r="17" spans="1:12">
      <c r="A17" s="195" t="s">
        <v>1277</v>
      </c>
      <c r="B17" s="192" t="s">
        <v>962</v>
      </c>
      <c r="C17" s="192" t="s">
        <v>963</v>
      </c>
      <c r="D17" s="194">
        <v>2.0019399000645528</v>
      </c>
      <c r="E17" s="209">
        <v>16.7</v>
      </c>
      <c r="F17" s="192">
        <v>70</v>
      </c>
      <c r="G17" s="208">
        <v>99</v>
      </c>
      <c r="H17" s="192">
        <v>20</v>
      </c>
      <c r="I17" s="192">
        <v>54</v>
      </c>
      <c r="J17" s="208">
        <v>99</v>
      </c>
      <c r="K17" s="192">
        <v>20</v>
      </c>
      <c r="L17" s="196"/>
    </row>
    <row r="18" spans="1:12">
      <c r="A18" s="195" t="s">
        <v>1277</v>
      </c>
      <c r="B18" s="192" t="s">
        <v>980</v>
      </c>
      <c r="C18" s="192" t="s">
        <v>981</v>
      </c>
      <c r="D18" s="194">
        <v>3.4791295046415129</v>
      </c>
      <c r="E18" s="209">
        <v>16.7</v>
      </c>
      <c r="F18" s="192">
        <v>66</v>
      </c>
      <c r="G18" s="208">
        <v>120</v>
      </c>
      <c r="H18" s="192">
        <v>20</v>
      </c>
      <c r="I18" s="192">
        <v>46</v>
      </c>
      <c r="J18" s="208">
        <v>120</v>
      </c>
      <c r="K18" s="192">
        <v>22</v>
      </c>
      <c r="L18" s="196"/>
    </row>
    <row r="19" spans="1:12">
      <c r="A19" s="195" t="s">
        <v>1277</v>
      </c>
      <c r="B19" s="192" t="s">
        <v>988</v>
      </c>
      <c r="C19" s="192" t="s">
        <v>989</v>
      </c>
      <c r="D19" s="194">
        <v>1.6265931934932352</v>
      </c>
      <c r="E19" s="209">
        <v>16.7</v>
      </c>
      <c r="F19" s="192">
        <v>60</v>
      </c>
      <c r="G19" s="208">
        <v>95</v>
      </c>
      <c r="H19" s="192">
        <v>20</v>
      </c>
      <c r="I19" s="192">
        <v>46</v>
      </c>
      <c r="J19" s="208">
        <v>95</v>
      </c>
      <c r="K19" s="192">
        <v>23</v>
      </c>
      <c r="L19" s="196"/>
    </row>
    <row r="20" spans="1:12">
      <c r="A20" s="195" t="s">
        <v>1277</v>
      </c>
      <c r="B20" s="192" t="s">
        <v>1012</v>
      </c>
      <c r="C20" s="192" t="s">
        <v>1013</v>
      </c>
      <c r="D20" s="209">
        <v>1.9124195810492046</v>
      </c>
      <c r="E20" s="209">
        <v>16.7</v>
      </c>
      <c r="F20" s="192">
        <v>66</v>
      </c>
      <c r="G20" s="208">
        <v>98</v>
      </c>
      <c r="H20" s="192">
        <v>20</v>
      </c>
      <c r="I20" s="192">
        <v>51</v>
      </c>
      <c r="J20" s="208">
        <v>98</v>
      </c>
      <c r="K20" s="192">
        <v>20</v>
      </c>
      <c r="L20" s="196"/>
    </row>
    <row r="21" spans="1:12">
      <c r="A21" s="195" t="s">
        <v>1277</v>
      </c>
      <c r="B21" s="192" t="s">
        <v>1020</v>
      </c>
      <c r="C21" s="192" t="s">
        <v>1021</v>
      </c>
      <c r="D21" s="194">
        <v>2.4540834755282739</v>
      </c>
      <c r="E21" s="209">
        <v>16.7</v>
      </c>
      <c r="F21" s="192">
        <v>63</v>
      </c>
      <c r="G21" s="208">
        <v>120</v>
      </c>
      <c r="H21" s="192">
        <v>20</v>
      </c>
      <c r="I21" s="192">
        <v>46</v>
      </c>
      <c r="J21" s="208">
        <v>120</v>
      </c>
      <c r="K21" s="192">
        <v>24</v>
      </c>
      <c r="L21" s="196"/>
    </row>
    <row r="22" spans="1:12">
      <c r="A22" s="195" t="s">
        <v>91</v>
      </c>
      <c r="B22" s="192" t="s">
        <v>1280</v>
      </c>
      <c r="C22" s="192" t="s">
        <v>1032</v>
      </c>
      <c r="D22" s="207" t="s">
        <v>13</v>
      </c>
      <c r="E22" s="194" t="s">
        <v>13</v>
      </c>
      <c r="F22" s="192">
        <v>17</v>
      </c>
      <c r="G22" s="192">
        <v>100</v>
      </c>
      <c r="H22" s="191" t="s">
        <v>13</v>
      </c>
      <c r="I22" s="191" t="s">
        <v>13</v>
      </c>
      <c r="J22" s="191" t="s">
        <v>13</v>
      </c>
      <c r="K22" s="191" t="s">
        <v>13</v>
      </c>
    </row>
    <row r="23" spans="1:12">
      <c r="A23" s="195" t="s">
        <v>91</v>
      </c>
      <c r="B23" s="192" t="s">
        <v>1281</v>
      </c>
      <c r="C23" s="192" t="s">
        <v>1040</v>
      </c>
      <c r="D23" s="207" t="s">
        <v>13</v>
      </c>
      <c r="E23" s="194" t="s">
        <v>13</v>
      </c>
      <c r="F23" s="192">
        <v>17</v>
      </c>
      <c r="G23" s="192">
        <v>98</v>
      </c>
      <c r="H23" s="191" t="s">
        <v>13</v>
      </c>
      <c r="I23" s="191" t="s">
        <v>13</v>
      </c>
      <c r="J23" s="191" t="s">
        <v>13</v>
      </c>
      <c r="K23" s="191" t="s">
        <v>13</v>
      </c>
    </row>
    <row r="24" spans="1:12">
      <c r="B24" s="344"/>
      <c r="C24" s="344"/>
      <c r="D24" s="344"/>
      <c r="E24" s="344"/>
      <c r="F24" s="344"/>
      <c r="G24" s="344"/>
      <c r="H24" s="344"/>
      <c r="I24" s="344"/>
      <c r="J24" s="344"/>
      <c r="K24" s="344"/>
    </row>
    <row r="25" spans="1:12">
      <c r="B25" s="190" t="s">
        <v>26</v>
      </c>
    </row>
    <row r="26" spans="1:12">
      <c r="B26" s="190" t="s">
        <v>27</v>
      </c>
    </row>
    <row r="27" spans="1:12">
      <c r="A27" s="146"/>
      <c r="B27" s="190" t="s">
        <v>28</v>
      </c>
    </row>
    <row r="28" spans="1:12">
      <c r="A28" s="140"/>
    </row>
    <row r="29" spans="1:12">
      <c r="A29" s="140"/>
    </row>
  </sheetData>
  <autoFilter ref="A2:L2" xr:uid="{0A4AD096-02E3-4998-9381-163E99758455}"/>
  <mergeCells count="3">
    <mergeCell ref="F1:H1"/>
    <mergeCell ref="I1:K1"/>
    <mergeCell ref="B24:K24"/>
  </mergeCells>
  <printOptions horizontalCentered="1"/>
  <pageMargins left="0.25" right="0.25" top="1" bottom="1" header="0.25" footer="0.25"/>
  <pageSetup scale="97" fitToHeight="3" orientation="landscape" r:id="rId1"/>
  <headerFooter>
    <oddHeader xml:space="preserve">&amp;L&amp;"-,Regular"&amp;9Pace Analytical Services, LLC    
1241 Bellevue St., Suite 9 | Green Bay, WI 54302
(Main Line) 920-469-2436
www.pacelabs.com&amp;C&amp;"-,Regular"Detection Limits and Reporting Limits
Analytical |Extract Method: EPA 8270CSIM | 3546C
Matrix: Solid
</oddHeader>
    <oddFooter xml:space="preserve">&amp;C&amp;P of &amp;N&amp;R&amp;KC00000 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59FFD-034B-4F87-B5A5-DC080D4F1914}">
  <sheetPr>
    <pageSetUpPr fitToPage="1"/>
  </sheetPr>
  <dimension ref="A1:L29"/>
  <sheetViews>
    <sheetView tabSelected="1" view="pageLayout" zoomScaleNormal="100" workbookViewId="0"/>
  </sheetViews>
  <sheetFormatPr defaultColWidth="10.140625" defaultRowHeight="12.75"/>
  <cols>
    <col min="1" max="1" width="6.7109375" style="189" customWidth="1"/>
    <col min="2" max="2" width="22.28515625" style="186" bestFit="1" customWidth="1"/>
    <col min="3" max="3" width="12.140625" style="186" bestFit="1" customWidth="1"/>
    <col min="4" max="4" width="18.42578125" style="206" bestFit="1" customWidth="1"/>
    <col min="5" max="5" width="13.28515625" style="188" bestFit="1" customWidth="1"/>
    <col min="6" max="16384" width="10.140625" style="186"/>
  </cols>
  <sheetData>
    <row r="1" spans="1:12" ht="15">
      <c r="D1" s="215"/>
      <c r="E1" s="215"/>
      <c r="F1" s="343" t="s">
        <v>0</v>
      </c>
      <c r="G1" s="343"/>
      <c r="H1" s="343"/>
      <c r="I1" s="343" t="s">
        <v>66</v>
      </c>
      <c r="J1" s="343"/>
      <c r="K1" s="343"/>
    </row>
    <row r="2" spans="1:12" ht="15">
      <c r="A2" s="204" t="s">
        <v>67</v>
      </c>
      <c r="B2" s="203" t="s">
        <v>4</v>
      </c>
      <c r="C2" s="203" t="s">
        <v>5</v>
      </c>
      <c r="D2" s="202" t="s">
        <v>68</v>
      </c>
      <c r="E2" s="201" t="s">
        <v>69</v>
      </c>
      <c r="F2" s="121" t="s">
        <v>8</v>
      </c>
      <c r="G2" s="121" t="s">
        <v>9</v>
      </c>
      <c r="H2" s="121" t="s">
        <v>10</v>
      </c>
      <c r="I2" s="121" t="s">
        <v>8</v>
      </c>
      <c r="J2" s="121" t="s">
        <v>9</v>
      </c>
      <c r="K2" s="121" t="s">
        <v>10</v>
      </c>
    </row>
    <row r="3" spans="1:12">
      <c r="A3" s="195" t="s">
        <v>1276</v>
      </c>
      <c r="B3" s="192" t="s">
        <v>732</v>
      </c>
      <c r="C3" s="192" t="s">
        <v>733</v>
      </c>
      <c r="D3" s="207">
        <v>0.96970887347522661</v>
      </c>
      <c r="E3" s="194">
        <v>3.2323629115840888</v>
      </c>
      <c r="F3" s="192">
        <v>70</v>
      </c>
      <c r="G3" s="192">
        <v>130</v>
      </c>
      <c r="H3" s="192">
        <v>20</v>
      </c>
      <c r="I3" s="192">
        <v>70</v>
      </c>
      <c r="J3" s="192">
        <v>130</v>
      </c>
      <c r="K3" s="192">
        <v>20</v>
      </c>
      <c r="L3" s="196"/>
    </row>
    <row r="4" spans="1:12">
      <c r="A4" s="195" t="s">
        <v>1276</v>
      </c>
      <c r="B4" s="192" t="s">
        <v>1264</v>
      </c>
      <c r="C4" s="192" t="s">
        <v>781</v>
      </c>
      <c r="D4" s="207">
        <v>0.76686922015922521</v>
      </c>
      <c r="E4" s="194">
        <v>2.5562307338640839</v>
      </c>
      <c r="F4" s="192">
        <v>70</v>
      </c>
      <c r="G4" s="192">
        <v>130</v>
      </c>
      <c r="H4" s="192">
        <v>20</v>
      </c>
      <c r="I4" s="192">
        <v>70</v>
      </c>
      <c r="J4" s="192">
        <v>130</v>
      </c>
      <c r="K4" s="192">
        <v>20</v>
      </c>
      <c r="L4" s="196"/>
    </row>
    <row r="5" spans="1:12">
      <c r="A5" s="195" t="s">
        <v>1277</v>
      </c>
      <c r="B5" s="192" t="s">
        <v>835</v>
      </c>
      <c r="C5" s="192" t="s">
        <v>836</v>
      </c>
      <c r="D5" s="207">
        <v>1.3747814361281208</v>
      </c>
      <c r="E5" s="194">
        <v>4.5826047870937359</v>
      </c>
      <c r="F5" s="192">
        <v>70</v>
      </c>
      <c r="G5" s="192">
        <v>130</v>
      </c>
      <c r="H5" s="192">
        <v>20</v>
      </c>
      <c r="I5" s="192">
        <v>70</v>
      </c>
      <c r="J5" s="192">
        <v>130</v>
      </c>
      <c r="K5" s="192">
        <v>20</v>
      </c>
      <c r="L5" s="196"/>
    </row>
    <row r="6" spans="1:12">
      <c r="A6" s="195" t="s">
        <v>1277</v>
      </c>
      <c r="B6" s="192" t="s">
        <v>839</v>
      </c>
      <c r="C6" s="192" t="s">
        <v>840</v>
      </c>
      <c r="D6" s="207">
        <v>1.6161672657794273</v>
      </c>
      <c r="E6" s="194">
        <v>5.3872242192647581</v>
      </c>
      <c r="F6" s="192">
        <v>70</v>
      </c>
      <c r="G6" s="192">
        <v>130</v>
      </c>
      <c r="H6" s="192">
        <v>20</v>
      </c>
      <c r="I6" s="192">
        <v>70</v>
      </c>
      <c r="J6" s="192">
        <v>130</v>
      </c>
      <c r="K6" s="192">
        <v>20</v>
      </c>
      <c r="L6" s="196"/>
    </row>
    <row r="7" spans="1:12">
      <c r="A7" s="195" t="s">
        <v>1277</v>
      </c>
      <c r="B7" s="192" t="s">
        <v>852</v>
      </c>
      <c r="C7" s="192" t="s">
        <v>853</v>
      </c>
      <c r="D7" s="207">
        <v>0.80125132705661684</v>
      </c>
      <c r="E7" s="194">
        <v>2.6708377568553896</v>
      </c>
      <c r="F7" s="192">
        <v>70</v>
      </c>
      <c r="G7" s="192">
        <v>130</v>
      </c>
      <c r="H7" s="192">
        <v>20</v>
      </c>
      <c r="I7" s="192">
        <v>54</v>
      </c>
      <c r="J7" s="192">
        <v>130</v>
      </c>
      <c r="K7" s="192">
        <v>20</v>
      </c>
      <c r="L7" s="196"/>
    </row>
    <row r="8" spans="1:12">
      <c r="A8" s="195" t="s">
        <v>1277</v>
      </c>
      <c r="B8" s="192" t="s">
        <v>869</v>
      </c>
      <c r="C8" s="192" t="s">
        <v>870</v>
      </c>
      <c r="D8" s="207">
        <v>2.2104891811482452</v>
      </c>
      <c r="E8" s="194">
        <v>7.3682972704941507</v>
      </c>
      <c r="F8" s="192">
        <v>70</v>
      </c>
      <c r="G8" s="192">
        <v>128</v>
      </c>
      <c r="H8" s="192">
        <v>20</v>
      </c>
      <c r="I8" s="192">
        <v>61</v>
      </c>
      <c r="J8" s="192">
        <v>128</v>
      </c>
      <c r="K8" s="192">
        <v>20</v>
      </c>
      <c r="L8" s="196"/>
    </row>
    <row r="9" spans="1:12">
      <c r="A9" s="195" t="s">
        <v>1277</v>
      </c>
      <c r="B9" s="192" t="s">
        <v>873</v>
      </c>
      <c r="C9" s="192" t="s">
        <v>874</v>
      </c>
      <c r="D9" s="207">
        <v>1.388657141132301</v>
      </c>
      <c r="E9" s="194">
        <v>4.6288571371076701</v>
      </c>
      <c r="F9" s="192">
        <v>70</v>
      </c>
      <c r="G9" s="192">
        <v>130</v>
      </c>
      <c r="H9" s="192">
        <v>20</v>
      </c>
      <c r="I9" s="192">
        <v>70</v>
      </c>
      <c r="J9" s="192">
        <v>130</v>
      </c>
      <c r="K9" s="192">
        <v>20</v>
      </c>
      <c r="L9" s="196"/>
    </row>
    <row r="10" spans="1:12">
      <c r="A10" s="195" t="s">
        <v>1277</v>
      </c>
      <c r="B10" s="192" t="s">
        <v>877</v>
      </c>
      <c r="C10" s="192" t="s">
        <v>878</v>
      </c>
      <c r="D10" s="207">
        <v>2.0549656137620191</v>
      </c>
      <c r="E10" s="194">
        <v>6.8498853792067296</v>
      </c>
      <c r="F10" s="192">
        <v>70</v>
      </c>
      <c r="G10" s="192">
        <v>130</v>
      </c>
      <c r="H10" s="192">
        <v>20</v>
      </c>
      <c r="I10" s="192">
        <v>64</v>
      </c>
      <c r="J10" s="192">
        <v>130</v>
      </c>
      <c r="K10" s="192">
        <v>20</v>
      </c>
      <c r="L10" s="196"/>
    </row>
    <row r="11" spans="1:12">
      <c r="A11" s="195" t="s">
        <v>1277</v>
      </c>
      <c r="B11" s="192" t="s">
        <v>1278</v>
      </c>
      <c r="C11" s="192" t="s">
        <v>1279</v>
      </c>
      <c r="D11" s="207" t="s">
        <v>13</v>
      </c>
      <c r="E11" s="194" t="s">
        <v>13</v>
      </c>
      <c r="F11" s="214" t="s">
        <v>13</v>
      </c>
      <c r="G11" s="214" t="s">
        <v>13</v>
      </c>
      <c r="H11" s="214" t="s">
        <v>13</v>
      </c>
      <c r="I11" s="214" t="s">
        <v>13</v>
      </c>
      <c r="J11" s="214" t="s">
        <v>13</v>
      </c>
      <c r="K11" s="214" t="s">
        <v>13</v>
      </c>
      <c r="L11" s="196"/>
    </row>
    <row r="12" spans="1:12">
      <c r="A12" s="195" t="s">
        <v>1277</v>
      </c>
      <c r="B12" s="192" t="s">
        <v>881</v>
      </c>
      <c r="C12" s="192" t="s">
        <v>882</v>
      </c>
      <c r="D12" s="207">
        <v>0.90627358572903427</v>
      </c>
      <c r="E12" s="194">
        <v>3.0209119524301138</v>
      </c>
      <c r="F12" s="192">
        <v>70</v>
      </c>
      <c r="G12" s="192">
        <v>130</v>
      </c>
      <c r="H12" s="192">
        <v>20</v>
      </c>
      <c r="I12" s="192">
        <v>68</v>
      </c>
      <c r="J12" s="192">
        <v>130</v>
      </c>
      <c r="K12" s="192">
        <v>20</v>
      </c>
      <c r="L12" s="196"/>
    </row>
    <row r="13" spans="1:12">
      <c r="A13" s="195" t="s">
        <v>1277</v>
      </c>
      <c r="B13" s="192" t="s">
        <v>885</v>
      </c>
      <c r="C13" s="192" t="s">
        <v>886</v>
      </c>
      <c r="D13" s="207">
        <v>1.2700625549195275</v>
      </c>
      <c r="E13" s="194">
        <v>4.2335418497317585</v>
      </c>
      <c r="F13" s="192">
        <v>70</v>
      </c>
      <c r="G13" s="192">
        <v>130</v>
      </c>
      <c r="H13" s="192">
        <v>20</v>
      </c>
      <c r="I13" s="192">
        <v>69</v>
      </c>
      <c r="J13" s="192">
        <v>130</v>
      </c>
      <c r="K13" s="192">
        <v>20</v>
      </c>
      <c r="L13" s="196"/>
    </row>
    <row r="14" spans="1:12">
      <c r="A14" s="195" t="s">
        <v>1277</v>
      </c>
      <c r="B14" s="192" t="s">
        <v>930</v>
      </c>
      <c r="C14" s="192" t="s">
        <v>931</v>
      </c>
      <c r="D14" s="207">
        <v>1.1225424954975618</v>
      </c>
      <c r="E14" s="194">
        <v>3.7418083183252064</v>
      </c>
      <c r="F14" s="192">
        <v>70</v>
      </c>
      <c r="G14" s="192">
        <v>130</v>
      </c>
      <c r="H14" s="192">
        <v>20</v>
      </c>
      <c r="I14" s="192">
        <v>62</v>
      </c>
      <c r="J14" s="192">
        <v>130</v>
      </c>
      <c r="K14" s="192">
        <v>20</v>
      </c>
      <c r="L14" s="196"/>
    </row>
    <row r="15" spans="1:12">
      <c r="A15" s="195" t="s">
        <v>1277</v>
      </c>
      <c r="B15" s="192" t="s">
        <v>934</v>
      </c>
      <c r="C15" s="192" t="s">
        <v>935</v>
      </c>
      <c r="D15" s="207">
        <v>1.0832031107774707</v>
      </c>
      <c r="E15" s="194">
        <v>3.6106770359249025</v>
      </c>
      <c r="F15" s="192">
        <v>70</v>
      </c>
      <c r="G15" s="192">
        <v>130</v>
      </c>
      <c r="H15" s="192">
        <v>20</v>
      </c>
      <c r="I15" s="192">
        <v>70</v>
      </c>
      <c r="J15" s="192">
        <v>130</v>
      </c>
      <c r="K15" s="192">
        <v>20</v>
      </c>
      <c r="L15" s="196"/>
    </row>
    <row r="16" spans="1:12">
      <c r="A16" s="195" t="s">
        <v>1277</v>
      </c>
      <c r="B16" s="192" t="s">
        <v>958</v>
      </c>
      <c r="C16" s="192" t="s">
        <v>959</v>
      </c>
      <c r="D16" s="207">
        <v>1.8516858038926953</v>
      </c>
      <c r="E16" s="194">
        <v>6.1722860129756514</v>
      </c>
      <c r="F16" s="192">
        <v>70</v>
      </c>
      <c r="G16" s="192">
        <v>130</v>
      </c>
      <c r="H16" s="192">
        <v>20</v>
      </c>
      <c r="I16" s="192">
        <v>65</v>
      </c>
      <c r="J16" s="192">
        <v>130</v>
      </c>
      <c r="K16" s="192">
        <v>20</v>
      </c>
      <c r="L16" s="196"/>
    </row>
    <row r="17" spans="1:12">
      <c r="A17" s="195" t="s">
        <v>1277</v>
      </c>
      <c r="B17" s="192" t="s">
        <v>962</v>
      </c>
      <c r="C17" s="192" t="s">
        <v>963</v>
      </c>
      <c r="D17" s="207">
        <v>1.5363765537413461</v>
      </c>
      <c r="E17" s="194">
        <v>5.1212551791378198</v>
      </c>
      <c r="F17" s="192">
        <v>70</v>
      </c>
      <c r="G17" s="192">
        <v>130</v>
      </c>
      <c r="H17" s="192">
        <v>20</v>
      </c>
      <c r="I17" s="192">
        <v>70</v>
      </c>
      <c r="J17" s="192">
        <v>130</v>
      </c>
      <c r="K17" s="192">
        <v>20</v>
      </c>
      <c r="L17" s="196"/>
    </row>
    <row r="18" spans="1:12">
      <c r="A18" s="195" t="s">
        <v>1277</v>
      </c>
      <c r="B18" s="192" t="s">
        <v>980</v>
      </c>
      <c r="C18" s="192" t="s">
        <v>981</v>
      </c>
      <c r="D18" s="207">
        <v>1.7878364993700542</v>
      </c>
      <c r="E18" s="194">
        <v>5.9594549979001812</v>
      </c>
      <c r="F18" s="192">
        <v>70</v>
      </c>
      <c r="G18" s="192">
        <v>130</v>
      </c>
      <c r="H18" s="192">
        <v>20</v>
      </c>
      <c r="I18" s="192">
        <v>70</v>
      </c>
      <c r="J18" s="192">
        <v>130</v>
      </c>
      <c r="K18" s="192">
        <v>20</v>
      </c>
      <c r="L18" s="196"/>
    </row>
    <row r="19" spans="1:12">
      <c r="A19" s="195" t="s">
        <v>1277</v>
      </c>
      <c r="B19" s="192" t="s">
        <v>988</v>
      </c>
      <c r="C19" s="192" t="s">
        <v>989</v>
      </c>
      <c r="D19" s="207">
        <v>1.8817428933123326</v>
      </c>
      <c r="E19" s="194">
        <v>6.2724763110411077</v>
      </c>
      <c r="F19" s="192">
        <v>70</v>
      </c>
      <c r="G19" s="192">
        <v>130</v>
      </c>
      <c r="H19" s="192">
        <v>20</v>
      </c>
      <c r="I19" s="192">
        <v>20</v>
      </c>
      <c r="J19" s="192">
        <v>165</v>
      </c>
      <c r="K19" s="192">
        <v>20</v>
      </c>
      <c r="L19" s="196"/>
    </row>
    <row r="20" spans="1:12">
      <c r="A20" s="195" t="s">
        <v>1277</v>
      </c>
      <c r="B20" s="192" t="s">
        <v>1012</v>
      </c>
      <c r="C20" s="192" t="s">
        <v>1013</v>
      </c>
      <c r="D20" s="207">
        <v>1.0759039392438547</v>
      </c>
      <c r="E20" s="194">
        <v>3.5863464641461822</v>
      </c>
      <c r="F20" s="192">
        <v>70</v>
      </c>
      <c r="G20" s="192">
        <v>130</v>
      </c>
      <c r="H20" s="192">
        <v>20</v>
      </c>
      <c r="I20" s="192">
        <v>70</v>
      </c>
      <c r="J20" s="192">
        <v>130</v>
      </c>
      <c r="K20" s="192">
        <v>20</v>
      </c>
      <c r="L20" s="196"/>
    </row>
    <row r="21" spans="1:12">
      <c r="A21" s="195" t="s">
        <v>1277</v>
      </c>
      <c r="B21" s="192" t="s">
        <v>1020</v>
      </c>
      <c r="C21" s="192" t="s">
        <v>1021</v>
      </c>
      <c r="D21" s="207">
        <v>1.0121037001359545</v>
      </c>
      <c r="E21" s="194">
        <v>3.3736790004531816</v>
      </c>
      <c r="F21" s="192">
        <v>70</v>
      </c>
      <c r="G21" s="192">
        <v>130</v>
      </c>
      <c r="H21" s="192">
        <v>20</v>
      </c>
      <c r="I21" s="192">
        <v>66</v>
      </c>
      <c r="J21" s="192">
        <v>130</v>
      </c>
      <c r="K21" s="192">
        <v>20</v>
      </c>
      <c r="L21" s="196"/>
    </row>
    <row r="22" spans="1:12">
      <c r="A22" s="195" t="s">
        <v>91</v>
      </c>
      <c r="B22" s="192" t="s">
        <v>1280</v>
      </c>
      <c r="C22" s="192" t="s">
        <v>1032</v>
      </c>
      <c r="D22" s="207" t="s">
        <v>13</v>
      </c>
      <c r="E22" s="194" t="s">
        <v>13</v>
      </c>
      <c r="F22" s="192">
        <v>57</v>
      </c>
      <c r="G22" s="192">
        <v>114</v>
      </c>
      <c r="H22" s="191" t="s">
        <v>13</v>
      </c>
      <c r="I22" s="191" t="s">
        <v>13</v>
      </c>
      <c r="J22" s="191" t="s">
        <v>13</v>
      </c>
      <c r="K22" s="191" t="s">
        <v>13</v>
      </c>
      <c r="L22" s="196"/>
    </row>
    <row r="23" spans="1:12">
      <c r="A23" s="195" t="s">
        <v>91</v>
      </c>
      <c r="B23" s="192" t="s">
        <v>1281</v>
      </c>
      <c r="C23" s="192" t="s">
        <v>1040</v>
      </c>
      <c r="D23" s="207" t="s">
        <v>13</v>
      </c>
      <c r="E23" s="194" t="s">
        <v>13</v>
      </c>
      <c r="F23" s="192">
        <v>90</v>
      </c>
      <c r="G23" s="192">
        <v>133</v>
      </c>
      <c r="H23" s="191" t="s">
        <v>13</v>
      </c>
      <c r="I23" s="191" t="s">
        <v>13</v>
      </c>
      <c r="J23" s="191" t="s">
        <v>13</v>
      </c>
      <c r="K23" s="191" t="s">
        <v>13</v>
      </c>
      <c r="L23" s="196"/>
    </row>
    <row r="24" spans="1:12">
      <c r="B24" s="344"/>
      <c r="C24" s="344"/>
      <c r="D24" s="344"/>
      <c r="E24" s="344"/>
      <c r="F24" s="344"/>
      <c r="G24" s="344"/>
      <c r="H24" s="344"/>
      <c r="I24" s="344"/>
      <c r="J24" s="344"/>
      <c r="K24" s="344"/>
      <c r="L24" s="196"/>
    </row>
    <row r="25" spans="1:12">
      <c r="B25" s="190" t="s">
        <v>16</v>
      </c>
      <c r="I25" s="213"/>
      <c r="J25" s="213"/>
      <c r="L25" s="196"/>
    </row>
    <row r="26" spans="1:12">
      <c r="B26" s="190" t="s">
        <v>17</v>
      </c>
      <c r="I26" s="213"/>
      <c r="J26" s="213"/>
      <c r="L26" s="196"/>
    </row>
    <row r="28" spans="1:12">
      <c r="B28" s="212"/>
      <c r="C28" s="212"/>
    </row>
    <row r="29" spans="1:12">
      <c r="A29" s="140"/>
    </row>
  </sheetData>
  <autoFilter ref="A2:L2" xr:uid="{713FDC00-6B37-4233-9791-6F6DA5D41765}"/>
  <mergeCells count="3">
    <mergeCell ref="F1:H1"/>
    <mergeCell ref="I1:K1"/>
    <mergeCell ref="B24:K24"/>
  </mergeCells>
  <printOptions horizontalCentered="1"/>
  <pageMargins left="0.25" right="0.25" top="1" bottom="1" header="0.25" footer="0.25"/>
  <pageSetup fitToHeight="3" orientation="landscape" r:id="rId1"/>
  <headerFooter>
    <oddHeader xml:space="preserve">&amp;L&amp;"-,Regular"&amp;9Pace Analytical Services, LLC    
1241 Bellevue St., Suite 9 | Green Bay, WI 54302
(Main Line) 920-469-2436
www.pacelabs.com&amp;C&amp;"-,Regular"Detection Limits and Reporting Limits
Analytical|Ext. Method: EPA 8270C SIM|3540C
Matrix: Tissue
</oddHeader>
    <oddFooter xml:space="preserve">&amp;L&amp;G&amp;C&amp;P of &amp;N&amp;R&amp;KC00000 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644A6-6D82-4F43-871B-63EAC0F996B0}">
  <dimension ref="A4:G49"/>
  <sheetViews>
    <sheetView view="pageLayout" zoomScaleNormal="100" workbookViewId="0"/>
  </sheetViews>
  <sheetFormatPr defaultRowHeight="12.75"/>
  <cols>
    <col min="1" max="1" width="26.7109375" style="1" customWidth="1"/>
    <col min="2" max="7" width="14.7109375" style="1" customWidth="1"/>
    <col min="8" max="16384" width="9.140625" style="1"/>
  </cols>
  <sheetData>
    <row r="4" spans="1:7">
      <c r="A4" s="70" t="s">
        <v>693</v>
      </c>
      <c r="B4" s="70"/>
      <c r="C4" s="324" t="s">
        <v>682</v>
      </c>
      <c r="D4" s="324"/>
      <c r="E4" s="324" t="s">
        <v>413</v>
      </c>
      <c r="F4" s="324"/>
      <c r="G4" s="324"/>
    </row>
    <row r="5" spans="1:7">
      <c r="A5" s="70" t="s">
        <v>4</v>
      </c>
      <c r="B5" s="87" t="s">
        <v>414</v>
      </c>
      <c r="C5" s="83" t="s">
        <v>112</v>
      </c>
      <c r="D5" s="83" t="s">
        <v>113</v>
      </c>
      <c r="E5" s="69" t="s">
        <v>8</v>
      </c>
      <c r="F5" s="69" t="s">
        <v>9</v>
      </c>
      <c r="G5" s="69" t="s">
        <v>10</v>
      </c>
    </row>
    <row r="6" spans="1:7" ht="15">
      <c r="A6" s="94" t="s">
        <v>1282</v>
      </c>
      <c r="B6" s="93" t="s">
        <v>1283</v>
      </c>
      <c r="C6" s="80">
        <v>84.733283339547285</v>
      </c>
      <c r="D6" s="92">
        <v>500</v>
      </c>
      <c r="E6" s="91">
        <v>50</v>
      </c>
      <c r="F6" s="91">
        <v>150</v>
      </c>
      <c r="G6" s="91">
        <v>40</v>
      </c>
    </row>
    <row r="7" spans="1:7" ht="15">
      <c r="A7" s="94" t="s">
        <v>1284</v>
      </c>
      <c r="B7" s="93" t="s">
        <v>1285</v>
      </c>
      <c r="C7" s="80">
        <v>38.474902430025729</v>
      </c>
      <c r="D7" s="92">
        <v>500</v>
      </c>
      <c r="E7" s="91">
        <v>50</v>
      </c>
      <c r="F7" s="91">
        <v>150</v>
      </c>
      <c r="G7" s="91">
        <v>40</v>
      </c>
    </row>
    <row r="8" spans="1:7" ht="15">
      <c r="A8" s="94" t="s">
        <v>1286</v>
      </c>
      <c r="B8" s="93" t="s">
        <v>1287</v>
      </c>
      <c r="C8" s="80">
        <v>43.914332281016186</v>
      </c>
      <c r="D8" s="92">
        <v>500</v>
      </c>
      <c r="E8" s="91">
        <v>50</v>
      </c>
      <c r="F8" s="91">
        <v>150</v>
      </c>
      <c r="G8" s="91">
        <v>40</v>
      </c>
    </row>
    <row r="9" spans="1:7" ht="15">
      <c r="A9" s="94" t="s">
        <v>1288</v>
      </c>
      <c r="B9" s="93" t="s">
        <v>1289</v>
      </c>
      <c r="C9" s="77">
        <v>7.5842467903048938</v>
      </c>
      <c r="D9" s="92">
        <v>120</v>
      </c>
      <c r="E9" s="91">
        <v>50</v>
      </c>
      <c r="F9" s="91">
        <v>150</v>
      </c>
      <c r="G9" s="91">
        <v>40</v>
      </c>
    </row>
    <row r="10" spans="1:7" ht="15">
      <c r="A10" s="94" t="s">
        <v>1290</v>
      </c>
      <c r="B10" s="93" t="s">
        <v>1291</v>
      </c>
      <c r="C10" s="77">
        <v>8.9492527804700686</v>
      </c>
      <c r="D10" s="92">
        <v>40</v>
      </c>
      <c r="E10" s="91">
        <v>50</v>
      </c>
      <c r="F10" s="91">
        <v>150</v>
      </c>
      <c r="G10" s="91">
        <v>40</v>
      </c>
    </row>
    <row r="11" spans="1:7" ht="15">
      <c r="A11" s="94" t="s">
        <v>1292</v>
      </c>
      <c r="B11" s="93" t="s">
        <v>1293</v>
      </c>
      <c r="C11" s="80">
        <v>19.855701749292859</v>
      </c>
      <c r="D11" s="92">
        <v>120</v>
      </c>
      <c r="E11" s="91">
        <v>50</v>
      </c>
      <c r="F11" s="91">
        <v>150</v>
      </c>
      <c r="G11" s="91">
        <v>40</v>
      </c>
    </row>
    <row r="12" spans="1:7" ht="15">
      <c r="A12" s="94" t="s">
        <v>1294</v>
      </c>
      <c r="B12" s="93" t="s">
        <v>1295</v>
      </c>
      <c r="C12" s="77">
        <v>5.5654605857803903</v>
      </c>
      <c r="D12" s="92">
        <v>40</v>
      </c>
      <c r="E12" s="91">
        <v>50</v>
      </c>
      <c r="F12" s="91">
        <v>150</v>
      </c>
      <c r="G12" s="91">
        <v>40</v>
      </c>
    </row>
    <row r="13" spans="1:7" ht="15">
      <c r="A13" s="94" t="s">
        <v>1296</v>
      </c>
      <c r="B13" s="93" t="s">
        <v>1297</v>
      </c>
      <c r="C13" s="77">
        <v>2.0289862472580982</v>
      </c>
      <c r="D13" s="92">
        <v>20</v>
      </c>
      <c r="E13" s="91">
        <v>50</v>
      </c>
      <c r="F13" s="91">
        <v>150</v>
      </c>
      <c r="G13" s="91">
        <v>40</v>
      </c>
    </row>
    <row r="14" spans="1:7" ht="15">
      <c r="A14" s="94" t="s">
        <v>1298</v>
      </c>
      <c r="B14" s="93" t="s">
        <v>1299</v>
      </c>
      <c r="C14" s="77">
        <v>1.93</v>
      </c>
      <c r="D14" s="92">
        <v>120</v>
      </c>
      <c r="E14" s="91">
        <v>50</v>
      </c>
      <c r="F14" s="91">
        <v>150</v>
      </c>
      <c r="G14" s="91">
        <v>40</v>
      </c>
    </row>
    <row r="15" spans="1:7" ht="15">
      <c r="A15" s="94" t="s">
        <v>1300</v>
      </c>
      <c r="B15" s="93" t="s">
        <v>1301</v>
      </c>
      <c r="C15" s="77">
        <v>2.42</v>
      </c>
      <c r="D15" s="92">
        <v>20</v>
      </c>
      <c r="E15" s="91">
        <v>50</v>
      </c>
      <c r="F15" s="91">
        <v>150</v>
      </c>
      <c r="G15" s="91">
        <v>40</v>
      </c>
    </row>
    <row r="16" spans="1:7" ht="15">
      <c r="A16" s="94" t="s">
        <v>1302</v>
      </c>
      <c r="B16" s="93" t="s">
        <v>1303</v>
      </c>
      <c r="C16" s="77">
        <v>3.1098880895429706</v>
      </c>
      <c r="D16" s="92">
        <v>10</v>
      </c>
      <c r="E16" s="91">
        <v>50</v>
      </c>
      <c r="F16" s="91">
        <v>150</v>
      </c>
      <c r="G16" s="91">
        <v>40</v>
      </c>
    </row>
    <row r="17" spans="1:7" ht="15">
      <c r="A17" s="94" t="s">
        <v>1304</v>
      </c>
      <c r="B17" s="93" t="s">
        <v>1305</v>
      </c>
      <c r="C17" s="77">
        <v>1.0040039476204765</v>
      </c>
      <c r="D17" s="92">
        <v>10</v>
      </c>
      <c r="E17" s="91">
        <v>50</v>
      </c>
      <c r="F17" s="91">
        <v>150</v>
      </c>
      <c r="G17" s="91">
        <v>40</v>
      </c>
    </row>
    <row r="18" spans="1:7" ht="15">
      <c r="A18" s="94" t="s">
        <v>1306</v>
      </c>
      <c r="B18" s="93" t="s">
        <v>1307</v>
      </c>
      <c r="C18" s="77">
        <v>1.1903385548841765</v>
      </c>
      <c r="D18" s="92">
        <v>10</v>
      </c>
      <c r="E18" s="91">
        <v>50</v>
      </c>
      <c r="F18" s="91">
        <v>150</v>
      </c>
      <c r="G18" s="91">
        <v>40</v>
      </c>
    </row>
    <row r="19" spans="1:7" ht="15">
      <c r="A19" s="94" t="s">
        <v>1308</v>
      </c>
      <c r="B19" s="93" t="s">
        <v>1309</v>
      </c>
      <c r="C19" s="77">
        <v>1.0649316191163403</v>
      </c>
      <c r="D19" s="92">
        <v>10</v>
      </c>
      <c r="E19" s="91">
        <v>50</v>
      </c>
      <c r="F19" s="91">
        <v>150</v>
      </c>
      <c r="G19" s="91">
        <v>40</v>
      </c>
    </row>
    <row r="20" spans="1:7" ht="15">
      <c r="A20" s="94" t="s">
        <v>1310</v>
      </c>
      <c r="B20" s="93" t="s">
        <v>1311</v>
      </c>
      <c r="C20" s="80">
        <v>36.196045588724729</v>
      </c>
      <c r="D20" s="92">
        <v>200</v>
      </c>
      <c r="E20" s="91">
        <v>50</v>
      </c>
      <c r="F20" s="91">
        <v>150</v>
      </c>
      <c r="G20" s="91">
        <v>40</v>
      </c>
    </row>
    <row r="21" spans="1:7" ht="15">
      <c r="A21" s="94" t="s">
        <v>1312</v>
      </c>
      <c r="B21" s="93" t="s">
        <v>1313</v>
      </c>
      <c r="C21" s="77">
        <v>7.53</v>
      </c>
      <c r="D21" s="92">
        <v>20</v>
      </c>
      <c r="E21" s="91">
        <v>50</v>
      </c>
      <c r="F21" s="91">
        <v>150</v>
      </c>
      <c r="G21" s="91">
        <v>40</v>
      </c>
    </row>
    <row r="22" spans="1:7" ht="15">
      <c r="A22" s="94" t="s">
        <v>1314</v>
      </c>
      <c r="B22" s="93" t="s">
        <v>1315</v>
      </c>
      <c r="C22" s="77">
        <v>2.0499999999999998</v>
      </c>
      <c r="D22" s="92">
        <v>10</v>
      </c>
      <c r="E22" s="91">
        <v>50</v>
      </c>
      <c r="F22" s="91">
        <v>150</v>
      </c>
      <c r="G22" s="91">
        <v>40</v>
      </c>
    </row>
    <row r="23" spans="1:7" ht="15">
      <c r="A23" s="94" t="s">
        <v>1316</v>
      </c>
      <c r="B23" s="93" t="s">
        <v>1317</v>
      </c>
      <c r="C23" s="77">
        <v>1.6281991730801086</v>
      </c>
      <c r="D23" s="92">
        <v>10</v>
      </c>
      <c r="E23" s="91">
        <v>50</v>
      </c>
      <c r="F23" s="91">
        <v>150</v>
      </c>
      <c r="G23" s="91">
        <v>40</v>
      </c>
    </row>
    <row r="24" spans="1:7" ht="15">
      <c r="A24" s="94" t="s">
        <v>1318</v>
      </c>
      <c r="B24" s="93" t="s">
        <v>1319</v>
      </c>
      <c r="C24" s="77">
        <v>2.5474795716906518</v>
      </c>
      <c r="D24" s="92">
        <v>10</v>
      </c>
      <c r="E24" s="91">
        <v>50</v>
      </c>
      <c r="F24" s="91">
        <v>150</v>
      </c>
      <c r="G24" s="91">
        <v>40</v>
      </c>
    </row>
    <row r="25" spans="1:7" ht="15">
      <c r="A25" s="94" t="s">
        <v>1320</v>
      </c>
      <c r="B25" s="93" t="s">
        <v>1321</v>
      </c>
      <c r="C25" s="77">
        <v>1.1316755608223146</v>
      </c>
      <c r="D25" s="92">
        <v>10</v>
      </c>
      <c r="E25" s="91">
        <v>50</v>
      </c>
      <c r="F25" s="91">
        <v>150</v>
      </c>
      <c r="G25" s="91">
        <v>40</v>
      </c>
    </row>
    <row r="26" spans="1:7" ht="15">
      <c r="A26" s="94" t="s">
        <v>1322</v>
      </c>
      <c r="B26" s="93" t="s">
        <v>1323</v>
      </c>
      <c r="C26" s="77">
        <v>1.270375680778131</v>
      </c>
      <c r="D26" s="92">
        <v>10</v>
      </c>
      <c r="E26" s="91">
        <v>50</v>
      </c>
      <c r="F26" s="91">
        <v>150</v>
      </c>
      <c r="G26" s="91">
        <v>40</v>
      </c>
    </row>
    <row r="27" spans="1:7" ht="15">
      <c r="A27" s="94" t="s">
        <v>1324</v>
      </c>
      <c r="B27" s="93" t="s">
        <v>1325</v>
      </c>
      <c r="C27" s="77">
        <v>5.8368567650138283</v>
      </c>
      <c r="D27" s="92">
        <v>15</v>
      </c>
      <c r="E27" s="91">
        <v>50</v>
      </c>
      <c r="F27" s="91">
        <v>150</v>
      </c>
      <c r="G27" s="91">
        <v>40</v>
      </c>
    </row>
    <row r="28" spans="1:7" ht="15">
      <c r="A28" s="94" t="s">
        <v>1326</v>
      </c>
      <c r="B28" s="93" t="s">
        <v>1327</v>
      </c>
      <c r="C28" s="80">
        <v>15.9</v>
      </c>
      <c r="D28" s="92">
        <v>120</v>
      </c>
      <c r="E28" s="91">
        <v>50</v>
      </c>
      <c r="F28" s="91">
        <v>150</v>
      </c>
      <c r="G28" s="91">
        <v>40</v>
      </c>
    </row>
    <row r="29" spans="1:7" ht="15">
      <c r="A29" s="94" t="s">
        <v>1328</v>
      </c>
      <c r="B29" s="93" t="s">
        <v>1329</v>
      </c>
      <c r="C29" s="77">
        <v>4.37</v>
      </c>
      <c r="D29" s="92">
        <v>15</v>
      </c>
      <c r="E29" s="91">
        <v>50</v>
      </c>
      <c r="F29" s="91">
        <v>150</v>
      </c>
      <c r="G29" s="91">
        <v>40</v>
      </c>
    </row>
    <row r="30" spans="1:7" ht="15">
      <c r="A30" s="94" t="s">
        <v>1330</v>
      </c>
      <c r="B30" s="93" t="s">
        <v>1331</v>
      </c>
      <c r="C30" s="77">
        <v>7.1054338989563162</v>
      </c>
      <c r="D30" s="92">
        <v>20</v>
      </c>
      <c r="E30" s="91">
        <v>50</v>
      </c>
      <c r="F30" s="91">
        <v>150</v>
      </c>
      <c r="G30" s="91">
        <v>40</v>
      </c>
    </row>
    <row r="31" spans="1:7" ht="15">
      <c r="A31" s="94" t="s">
        <v>1332</v>
      </c>
      <c r="B31" s="93" t="s">
        <v>1333</v>
      </c>
      <c r="C31" s="77">
        <v>6.018248912557544</v>
      </c>
      <c r="D31" s="92">
        <v>15</v>
      </c>
      <c r="E31" s="91">
        <v>50</v>
      </c>
      <c r="F31" s="91">
        <v>150</v>
      </c>
      <c r="G31" s="91">
        <v>40</v>
      </c>
    </row>
    <row r="32" spans="1:7" ht="15">
      <c r="A32" s="94" t="s">
        <v>1334</v>
      </c>
      <c r="B32" s="93" t="s">
        <v>1335</v>
      </c>
      <c r="C32" s="77">
        <v>4.507827891337322</v>
      </c>
      <c r="D32" s="92">
        <v>15</v>
      </c>
      <c r="E32" s="91">
        <v>50</v>
      </c>
      <c r="F32" s="91">
        <v>150</v>
      </c>
      <c r="G32" s="91">
        <v>40</v>
      </c>
    </row>
    <row r="33" spans="1:7" ht="15">
      <c r="A33" s="94" t="s">
        <v>1336</v>
      </c>
      <c r="B33" s="93" t="s">
        <v>1337</v>
      </c>
      <c r="C33" s="77">
        <v>1.8733996842588809</v>
      </c>
      <c r="D33" s="92">
        <v>10</v>
      </c>
      <c r="E33" s="91">
        <v>50</v>
      </c>
      <c r="F33" s="91">
        <v>150</v>
      </c>
      <c r="G33" s="91">
        <v>40</v>
      </c>
    </row>
    <row r="34" spans="1:7" ht="15">
      <c r="A34" s="94" t="s">
        <v>1338</v>
      </c>
      <c r="B34" s="93" t="s">
        <v>1339</v>
      </c>
      <c r="C34" s="77">
        <v>4.0840393217278246</v>
      </c>
      <c r="D34" s="92">
        <v>15</v>
      </c>
      <c r="E34" s="91">
        <v>50</v>
      </c>
      <c r="F34" s="91">
        <v>150</v>
      </c>
      <c r="G34" s="91">
        <v>40</v>
      </c>
    </row>
    <row r="35" spans="1:7" ht="15">
      <c r="A35" s="94" t="s">
        <v>1340</v>
      </c>
      <c r="B35" s="93" t="s">
        <v>1341</v>
      </c>
      <c r="C35" s="80">
        <v>50.482679620056352</v>
      </c>
      <c r="D35" s="92">
        <v>120</v>
      </c>
      <c r="E35" s="91">
        <v>50</v>
      </c>
      <c r="F35" s="91">
        <v>150</v>
      </c>
      <c r="G35" s="91">
        <v>40</v>
      </c>
    </row>
    <row r="36" spans="1:7" ht="15">
      <c r="A36" s="94" t="s">
        <v>1342</v>
      </c>
      <c r="B36" s="93" t="s">
        <v>1343</v>
      </c>
      <c r="C36" s="80">
        <v>15.370565928423057</v>
      </c>
      <c r="D36" s="92">
        <v>40</v>
      </c>
      <c r="E36" s="91">
        <v>50</v>
      </c>
      <c r="F36" s="91">
        <v>150</v>
      </c>
      <c r="G36" s="91">
        <v>40</v>
      </c>
    </row>
    <row r="37" spans="1:7" ht="15">
      <c r="A37" s="94" t="s">
        <v>1344</v>
      </c>
      <c r="B37" s="93" t="s">
        <v>1345</v>
      </c>
      <c r="C37" s="77">
        <v>5.0459015092504833</v>
      </c>
      <c r="D37" s="92">
        <v>20</v>
      </c>
      <c r="E37" s="91">
        <v>50</v>
      </c>
      <c r="F37" s="91">
        <v>150</v>
      </c>
      <c r="G37" s="91">
        <v>40</v>
      </c>
    </row>
    <row r="38" spans="1:7" ht="15">
      <c r="A38" s="94" t="s">
        <v>1346</v>
      </c>
      <c r="B38" s="93" t="s">
        <v>1347</v>
      </c>
      <c r="C38" s="77">
        <v>3.1883581817723985</v>
      </c>
      <c r="D38" s="92">
        <v>20</v>
      </c>
      <c r="E38" s="91">
        <v>50</v>
      </c>
      <c r="F38" s="91">
        <v>150</v>
      </c>
      <c r="G38" s="91">
        <v>40</v>
      </c>
    </row>
    <row r="39" spans="1:7" ht="15">
      <c r="A39" s="94" t="s">
        <v>1348</v>
      </c>
      <c r="B39" s="93" t="s">
        <v>1349</v>
      </c>
      <c r="C39" s="77">
        <v>1.8759046334368907</v>
      </c>
      <c r="D39" s="92">
        <v>20</v>
      </c>
      <c r="E39" s="91">
        <v>50</v>
      </c>
      <c r="F39" s="91">
        <v>150</v>
      </c>
      <c r="G39" s="91">
        <v>40</v>
      </c>
    </row>
    <row r="40" spans="1:7" ht="15">
      <c r="A40" s="94" t="s">
        <v>1350</v>
      </c>
      <c r="B40" s="93" t="s">
        <v>1351</v>
      </c>
      <c r="C40" s="77">
        <v>2.897368819696589</v>
      </c>
      <c r="D40" s="92">
        <v>20</v>
      </c>
      <c r="E40" s="91">
        <v>50</v>
      </c>
      <c r="F40" s="91">
        <v>150</v>
      </c>
      <c r="G40" s="91">
        <v>40</v>
      </c>
    </row>
    <row r="41" spans="1:7" ht="15">
      <c r="A41" s="94" t="s">
        <v>1352</v>
      </c>
      <c r="B41" s="93" t="s">
        <v>1353</v>
      </c>
      <c r="C41" s="80">
        <v>10.599260802946651</v>
      </c>
      <c r="D41" s="92">
        <v>25</v>
      </c>
      <c r="E41" s="91">
        <v>50</v>
      </c>
      <c r="F41" s="91">
        <v>150</v>
      </c>
      <c r="G41" s="91">
        <v>40</v>
      </c>
    </row>
    <row r="42" spans="1:7" ht="15">
      <c r="A42" s="94" t="s">
        <v>1354</v>
      </c>
      <c r="B42" s="93" t="s">
        <v>1355</v>
      </c>
      <c r="C42" s="77">
        <v>5.1423639424757708</v>
      </c>
      <c r="D42" s="92">
        <v>25</v>
      </c>
      <c r="E42" s="91">
        <v>50</v>
      </c>
      <c r="F42" s="91">
        <v>150</v>
      </c>
      <c r="G42" s="91">
        <v>40</v>
      </c>
    </row>
    <row r="43" spans="1:7" ht="15">
      <c r="A43" s="94" t="s">
        <v>1356</v>
      </c>
      <c r="B43" s="93" t="s">
        <v>1357</v>
      </c>
      <c r="C43" s="80">
        <v>41.681877361030587</v>
      </c>
      <c r="D43" s="92">
        <v>150</v>
      </c>
      <c r="E43" s="91">
        <v>50</v>
      </c>
      <c r="F43" s="91">
        <v>150</v>
      </c>
      <c r="G43" s="91">
        <v>40</v>
      </c>
    </row>
    <row r="44" spans="1:7" ht="15">
      <c r="A44" s="94" t="s">
        <v>1358</v>
      </c>
      <c r="B44" s="93" t="s">
        <v>1359</v>
      </c>
      <c r="C44" s="80">
        <v>82.889637013896902</v>
      </c>
      <c r="D44" s="92">
        <v>180</v>
      </c>
      <c r="E44" s="91">
        <v>50</v>
      </c>
      <c r="F44" s="91">
        <v>150</v>
      </c>
      <c r="G44" s="91">
        <v>40</v>
      </c>
    </row>
    <row r="45" spans="1:7" ht="15">
      <c r="A45" s="94" t="s">
        <v>1360</v>
      </c>
      <c r="B45" s="93" t="s">
        <v>1361</v>
      </c>
      <c r="C45" s="80">
        <v>89.907052059717756</v>
      </c>
      <c r="D45" s="92">
        <v>240</v>
      </c>
      <c r="E45" s="91">
        <v>50</v>
      </c>
      <c r="F45" s="91">
        <v>150</v>
      </c>
      <c r="G45" s="91">
        <v>40</v>
      </c>
    </row>
    <row r="46" spans="1:7" ht="15">
      <c r="A46" s="94" t="s">
        <v>1362</v>
      </c>
      <c r="B46" s="93" t="s">
        <v>1363</v>
      </c>
      <c r="C46" s="80">
        <v>96.4062265528528</v>
      </c>
      <c r="D46" s="92">
        <v>240</v>
      </c>
      <c r="E46" s="91">
        <v>50</v>
      </c>
      <c r="F46" s="91">
        <v>150</v>
      </c>
      <c r="G46" s="91">
        <v>40</v>
      </c>
    </row>
    <row r="47" spans="1:7" ht="15">
      <c r="A47" s="94" t="s">
        <v>1364</v>
      </c>
      <c r="B47" s="93" t="s">
        <v>1365</v>
      </c>
      <c r="C47" s="92">
        <v>114.39241799755007</v>
      </c>
      <c r="D47" s="92">
        <v>240</v>
      </c>
      <c r="E47" s="91">
        <v>50</v>
      </c>
      <c r="F47" s="91">
        <v>150</v>
      </c>
      <c r="G47" s="91">
        <v>40</v>
      </c>
    </row>
    <row r="48" spans="1:7" ht="15">
      <c r="A48" s="94" t="s">
        <v>1366</v>
      </c>
      <c r="B48" s="93" t="s">
        <v>1367</v>
      </c>
      <c r="C48" s="92">
        <v>127.68951039802322</v>
      </c>
      <c r="D48" s="92">
        <v>300</v>
      </c>
      <c r="E48" s="91">
        <v>40</v>
      </c>
      <c r="F48" s="91">
        <v>200</v>
      </c>
      <c r="G48" s="91">
        <v>40</v>
      </c>
    </row>
    <row r="49" spans="3:3">
      <c r="C49" s="90" t="s">
        <v>693</v>
      </c>
    </row>
  </sheetData>
  <mergeCells count="2">
    <mergeCell ref="C4:D4"/>
    <mergeCell ref="E4:G4"/>
  </mergeCells>
  <pageMargins left="0.7" right="0.7" top="1.0416666666666667" bottom="0.75" header="0.3" footer="0.3"/>
  <pageSetup orientation="landscape" r:id="rId1"/>
  <headerFooter>
    <oddHeader>&amp;CPace Analytical Services, LLC
Method Detection and Reporting Limits
for PDE and PBB Congeners by EPA Method 1614</oddHeader>
    <oddFooter>&amp;LKL 1/22/21&amp;CPace Analytical Services, LLC
1700 Elm Street SE, Suite 200 Minneapolis, MN  55414 &amp;R    612-607-1700
   www.pacelabs.com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B71DC-DCAA-4FAB-96F5-F6D84A6217D2}">
  <sheetPr>
    <tabColor theme="6" tint="0.39997558519241921"/>
    <pageSetUpPr fitToPage="1"/>
  </sheetPr>
  <dimension ref="A1:N66"/>
  <sheetViews>
    <sheetView view="pageLayout" zoomScaleNormal="100" zoomScaleSheetLayoutView="90" workbookViewId="0"/>
  </sheetViews>
  <sheetFormatPr defaultColWidth="5" defaultRowHeight="12.75"/>
  <cols>
    <col min="1" max="1" width="44.7109375" style="62" bestFit="1" customWidth="1"/>
    <col min="2" max="2" width="14.5703125" style="62" bestFit="1" customWidth="1"/>
    <col min="3" max="3" width="12.42578125" style="62" customWidth="1"/>
    <col min="4" max="6" width="10.140625" style="62" hidden="1" customWidth="1"/>
    <col min="7" max="8" width="10.140625" style="62" customWidth="1"/>
    <col min="9" max="9" width="9.140625" style="62" customWidth="1"/>
    <col min="10" max="10" width="9.85546875" style="62" customWidth="1"/>
    <col min="11" max="11" width="9.140625" style="62" customWidth="1"/>
    <col min="12" max="14" width="6.28515625" style="62" customWidth="1"/>
    <col min="15" max="16384" width="5" style="62"/>
  </cols>
  <sheetData>
    <row r="1" spans="1:11" ht="18.75" customHeight="1">
      <c r="A1" s="70"/>
      <c r="B1" s="70"/>
      <c r="C1" s="87"/>
      <c r="D1" s="327" t="s">
        <v>1368</v>
      </c>
      <c r="E1" s="328"/>
      <c r="F1" s="329"/>
      <c r="G1" s="347" t="s">
        <v>682</v>
      </c>
      <c r="H1" s="347"/>
      <c r="I1" s="347" t="s">
        <v>413</v>
      </c>
      <c r="J1" s="347"/>
      <c r="K1" s="347"/>
    </row>
    <row r="2" spans="1:11">
      <c r="A2" s="70" t="s">
        <v>4</v>
      </c>
      <c r="B2" s="108" t="s">
        <v>1369</v>
      </c>
      <c r="C2" s="87" t="s">
        <v>414</v>
      </c>
      <c r="D2" s="69" t="s">
        <v>8</v>
      </c>
      <c r="E2" s="69" t="s">
        <v>9</v>
      </c>
      <c r="F2" s="69" t="s">
        <v>10</v>
      </c>
      <c r="G2" s="83" t="s">
        <v>112</v>
      </c>
      <c r="H2" s="83" t="s">
        <v>113</v>
      </c>
      <c r="I2" s="69" t="s">
        <v>8</v>
      </c>
      <c r="J2" s="69" t="s">
        <v>9</v>
      </c>
      <c r="K2" s="69" t="s">
        <v>10</v>
      </c>
    </row>
    <row r="3" spans="1:11">
      <c r="A3" s="79" t="s">
        <v>1370</v>
      </c>
      <c r="B3" s="78" t="s">
        <v>1371</v>
      </c>
      <c r="C3" s="78" t="s">
        <v>1372</v>
      </c>
      <c r="D3" s="100"/>
      <c r="E3" s="100"/>
      <c r="F3" s="100"/>
      <c r="G3" s="80">
        <v>45.797686213388552</v>
      </c>
      <c r="H3" s="73">
        <v>250</v>
      </c>
      <c r="I3" s="88">
        <v>60</v>
      </c>
      <c r="J3" s="88">
        <v>140</v>
      </c>
      <c r="K3" s="88">
        <v>30</v>
      </c>
    </row>
    <row r="4" spans="1:11">
      <c r="A4" s="79" t="s">
        <v>1373</v>
      </c>
      <c r="B4" s="78" t="s">
        <v>1374</v>
      </c>
      <c r="C4" s="78" t="s">
        <v>1375</v>
      </c>
      <c r="D4" s="100"/>
      <c r="E4" s="100"/>
      <c r="F4" s="100"/>
      <c r="G4" s="80">
        <v>48.993774030482683</v>
      </c>
      <c r="H4" s="73">
        <v>250</v>
      </c>
      <c r="I4" s="88">
        <v>60</v>
      </c>
      <c r="J4" s="88">
        <v>140</v>
      </c>
      <c r="K4" s="88">
        <v>30</v>
      </c>
    </row>
    <row r="5" spans="1:11" hidden="1">
      <c r="A5" s="79" t="s">
        <v>1376</v>
      </c>
      <c r="B5" s="78" t="s">
        <v>1377</v>
      </c>
      <c r="C5" s="78" t="s">
        <v>1378</v>
      </c>
      <c r="D5" s="100"/>
      <c r="E5" s="100"/>
      <c r="F5" s="100"/>
      <c r="G5" s="107"/>
      <c r="H5" s="106"/>
      <c r="I5" s="105"/>
      <c r="J5" s="105"/>
      <c r="K5" s="105"/>
    </row>
    <row r="6" spans="1:11">
      <c r="A6" s="79" t="s">
        <v>1379</v>
      </c>
      <c r="B6" s="78" t="s">
        <v>1380</v>
      </c>
      <c r="C6" s="78" t="s">
        <v>1381</v>
      </c>
      <c r="D6" s="100"/>
      <c r="E6" s="100"/>
      <c r="F6" s="100"/>
      <c r="G6" s="80">
        <v>42.907758549591009</v>
      </c>
      <c r="H6" s="73">
        <v>221.25</v>
      </c>
      <c r="I6" s="88">
        <v>60</v>
      </c>
      <c r="J6" s="88">
        <v>140</v>
      </c>
      <c r="K6" s="88">
        <v>30</v>
      </c>
    </row>
    <row r="7" spans="1:11">
      <c r="A7" s="79" t="s">
        <v>1382</v>
      </c>
      <c r="B7" s="78" t="s">
        <v>1383</v>
      </c>
      <c r="C7" s="78" t="s">
        <v>1384</v>
      </c>
      <c r="D7" s="100"/>
      <c r="E7" s="100"/>
      <c r="F7" s="100"/>
      <c r="G7" s="80">
        <v>69.455630036376462</v>
      </c>
      <c r="H7" s="73">
        <v>250</v>
      </c>
      <c r="I7" s="88">
        <v>60</v>
      </c>
      <c r="J7" s="88">
        <v>140</v>
      </c>
      <c r="K7" s="88">
        <v>30</v>
      </c>
    </row>
    <row r="8" spans="1:11">
      <c r="A8" s="79" t="s">
        <v>1385</v>
      </c>
      <c r="B8" s="78" t="s">
        <v>1386</v>
      </c>
      <c r="C8" s="78" t="s">
        <v>1387</v>
      </c>
      <c r="D8" s="100"/>
      <c r="E8" s="100"/>
      <c r="F8" s="100"/>
      <c r="G8" s="80">
        <v>42.085169299885209</v>
      </c>
      <c r="H8" s="73">
        <v>233.75</v>
      </c>
      <c r="I8" s="88">
        <v>60</v>
      </c>
      <c r="J8" s="88">
        <v>140</v>
      </c>
      <c r="K8" s="88">
        <v>30</v>
      </c>
    </row>
    <row r="9" spans="1:11">
      <c r="A9" s="79" t="s">
        <v>1388</v>
      </c>
      <c r="B9" s="101" t="s">
        <v>1389</v>
      </c>
      <c r="C9" s="78" t="s">
        <v>1390</v>
      </c>
      <c r="D9" s="100"/>
      <c r="E9" s="100"/>
      <c r="F9" s="100"/>
      <c r="G9" s="99">
        <v>57.526301701917191</v>
      </c>
      <c r="H9" s="73">
        <v>235</v>
      </c>
      <c r="I9" s="88">
        <v>60</v>
      </c>
      <c r="J9" s="88">
        <v>140</v>
      </c>
      <c r="K9" s="88">
        <v>30</v>
      </c>
    </row>
    <row r="10" spans="1:11">
      <c r="A10" s="79" t="s">
        <v>1391</v>
      </c>
      <c r="B10" s="78" t="s">
        <v>1392</v>
      </c>
      <c r="C10" s="78" t="s">
        <v>1393</v>
      </c>
      <c r="D10" s="100"/>
      <c r="E10" s="100"/>
      <c r="F10" s="100"/>
      <c r="G10" s="80">
        <v>90.571928322190587</v>
      </c>
      <c r="H10" s="73">
        <v>250</v>
      </c>
      <c r="I10" s="88">
        <v>60</v>
      </c>
      <c r="J10" s="88">
        <v>140</v>
      </c>
      <c r="K10" s="88">
        <v>30</v>
      </c>
    </row>
    <row r="11" spans="1:11">
      <c r="A11" s="79" t="s">
        <v>1394</v>
      </c>
      <c r="B11" s="78" t="s">
        <v>1395</v>
      </c>
      <c r="C11" s="78" t="s">
        <v>1396</v>
      </c>
      <c r="D11" s="100"/>
      <c r="E11" s="100"/>
      <c r="F11" s="100"/>
      <c r="G11" s="80">
        <v>65.483395987074459</v>
      </c>
      <c r="H11" s="73">
        <v>236.25</v>
      </c>
      <c r="I11" s="88">
        <v>60</v>
      </c>
      <c r="J11" s="88">
        <v>140</v>
      </c>
      <c r="K11" s="88">
        <v>30</v>
      </c>
    </row>
    <row r="12" spans="1:11">
      <c r="A12" s="79" t="s">
        <v>1397</v>
      </c>
      <c r="B12" s="78" t="s">
        <v>1398</v>
      </c>
      <c r="C12" s="78" t="s">
        <v>1399</v>
      </c>
      <c r="D12" s="100"/>
      <c r="E12" s="100"/>
      <c r="F12" s="100"/>
      <c r="G12" s="80">
        <v>43.714871754358377</v>
      </c>
      <c r="H12" s="73">
        <v>227.5</v>
      </c>
      <c r="I12" s="88">
        <v>60</v>
      </c>
      <c r="J12" s="88">
        <v>140</v>
      </c>
      <c r="K12" s="88">
        <v>30</v>
      </c>
    </row>
    <row r="13" spans="1:11">
      <c r="A13" s="79" t="s">
        <v>1400</v>
      </c>
      <c r="B13" s="78" t="s">
        <v>1401</v>
      </c>
      <c r="C13" s="78" t="s">
        <v>1402</v>
      </c>
      <c r="D13" s="100"/>
      <c r="E13" s="100"/>
      <c r="F13" s="100"/>
      <c r="G13" s="80">
        <v>58.130797829119814</v>
      </c>
      <c r="H13" s="73">
        <v>250</v>
      </c>
      <c r="I13" s="88">
        <v>60</v>
      </c>
      <c r="J13" s="88">
        <v>140</v>
      </c>
      <c r="K13" s="88">
        <v>30</v>
      </c>
    </row>
    <row r="14" spans="1:11">
      <c r="A14" s="79" t="s">
        <v>1403</v>
      </c>
      <c r="B14" s="78" t="s">
        <v>1404</v>
      </c>
      <c r="C14" s="78" t="s">
        <v>1405</v>
      </c>
      <c r="D14" s="100"/>
      <c r="E14" s="100"/>
      <c r="F14" s="100"/>
      <c r="G14" s="92">
        <v>113.11194093131812</v>
      </c>
      <c r="H14" s="73">
        <v>237.5</v>
      </c>
      <c r="I14" s="88">
        <v>60</v>
      </c>
      <c r="J14" s="88">
        <v>140</v>
      </c>
      <c r="K14" s="88">
        <v>30</v>
      </c>
    </row>
    <row r="15" spans="1:11">
      <c r="A15" s="79" t="s">
        <v>1406</v>
      </c>
      <c r="B15" s="101" t="s">
        <v>1407</v>
      </c>
      <c r="C15" s="78" t="s">
        <v>1408</v>
      </c>
      <c r="D15" s="100"/>
      <c r="E15" s="100"/>
      <c r="F15" s="100"/>
      <c r="G15" s="99">
        <v>33.792499999999997</v>
      </c>
      <c r="H15" s="73">
        <v>237.5</v>
      </c>
      <c r="I15" s="88">
        <v>60</v>
      </c>
      <c r="J15" s="88">
        <v>140</v>
      </c>
      <c r="K15" s="88">
        <v>30</v>
      </c>
    </row>
    <row r="16" spans="1:11">
      <c r="A16" s="79" t="s">
        <v>1409</v>
      </c>
      <c r="B16" s="78" t="s">
        <v>1410</v>
      </c>
      <c r="C16" s="78" t="s">
        <v>1411</v>
      </c>
      <c r="D16" s="100"/>
      <c r="E16" s="100"/>
      <c r="F16" s="100"/>
      <c r="G16" s="80">
        <v>29.364536115014658</v>
      </c>
      <c r="H16" s="73">
        <v>250</v>
      </c>
      <c r="I16" s="88">
        <v>60</v>
      </c>
      <c r="J16" s="88">
        <v>140</v>
      </c>
      <c r="K16" s="88">
        <v>30</v>
      </c>
    </row>
    <row r="17" spans="1:11">
      <c r="A17" s="79" t="s">
        <v>1412</v>
      </c>
      <c r="B17" s="101" t="s">
        <v>1413</v>
      </c>
      <c r="C17" s="78" t="s">
        <v>1414</v>
      </c>
      <c r="D17" s="100"/>
      <c r="E17" s="100"/>
      <c r="F17" s="100"/>
      <c r="G17" s="99">
        <v>33.792499999999997</v>
      </c>
      <c r="H17" s="73">
        <v>250</v>
      </c>
      <c r="I17" s="88">
        <v>60</v>
      </c>
      <c r="J17" s="88">
        <v>140</v>
      </c>
      <c r="K17" s="88">
        <v>30</v>
      </c>
    </row>
    <row r="18" spans="1:11">
      <c r="A18" s="79" t="s">
        <v>1415</v>
      </c>
      <c r="B18" s="78" t="s">
        <v>1416</v>
      </c>
      <c r="C18" s="78" t="s">
        <v>1417</v>
      </c>
      <c r="D18" s="100"/>
      <c r="E18" s="100"/>
      <c r="F18" s="100"/>
      <c r="G18" s="80">
        <v>33.792499999999997</v>
      </c>
      <c r="H18" s="73">
        <v>231.25</v>
      </c>
      <c r="I18" s="88">
        <v>60</v>
      </c>
      <c r="J18" s="88">
        <v>140</v>
      </c>
      <c r="K18" s="88">
        <v>30</v>
      </c>
    </row>
    <row r="19" spans="1:11">
      <c r="A19" s="79" t="s">
        <v>1418</v>
      </c>
      <c r="B19" s="78" t="s">
        <v>1419</v>
      </c>
      <c r="C19" s="78" t="s">
        <v>1420</v>
      </c>
      <c r="D19" s="100"/>
      <c r="E19" s="100"/>
      <c r="F19" s="100"/>
      <c r="G19" s="80">
        <v>37.703980310439377</v>
      </c>
      <c r="H19" s="73">
        <v>250</v>
      </c>
      <c r="I19" s="88">
        <v>60</v>
      </c>
      <c r="J19" s="88">
        <v>140</v>
      </c>
      <c r="K19" s="88">
        <v>30</v>
      </c>
    </row>
    <row r="20" spans="1:11">
      <c r="A20" s="79" t="s">
        <v>1421</v>
      </c>
      <c r="B20" s="78" t="s">
        <v>1422</v>
      </c>
      <c r="C20" s="78" t="s">
        <v>1423</v>
      </c>
      <c r="D20" s="100"/>
      <c r="E20" s="100"/>
      <c r="F20" s="100"/>
      <c r="G20" s="92">
        <v>106.20499999999974</v>
      </c>
      <c r="H20" s="73">
        <v>250</v>
      </c>
      <c r="I20" s="88">
        <v>60</v>
      </c>
      <c r="J20" s="88">
        <v>140</v>
      </c>
      <c r="K20" s="88">
        <v>30</v>
      </c>
    </row>
    <row r="21" spans="1:11">
      <c r="A21" s="79" t="s">
        <v>1424</v>
      </c>
      <c r="B21" s="78" t="s">
        <v>1425</v>
      </c>
      <c r="C21" s="78" t="s">
        <v>1426</v>
      </c>
      <c r="D21" s="100"/>
      <c r="E21" s="100"/>
      <c r="F21" s="100"/>
      <c r="G21" s="80">
        <v>33.792499999999997</v>
      </c>
      <c r="H21" s="73">
        <v>250</v>
      </c>
      <c r="I21" s="88">
        <v>60</v>
      </c>
      <c r="J21" s="88">
        <v>140</v>
      </c>
      <c r="K21" s="88">
        <v>30</v>
      </c>
    </row>
    <row r="22" spans="1:11">
      <c r="A22" s="79" t="s">
        <v>1427</v>
      </c>
      <c r="B22" s="78" t="s">
        <v>1428</v>
      </c>
      <c r="C22" s="78" t="s">
        <v>1429</v>
      </c>
      <c r="D22" s="100"/>
      <c r="E22" s="100"/>
      <c r="F22" s="100"/>
      <c r="G22" s="80">
        <v>91.340586474469319</v>
      </c>
      <c r="H22" s="73">
        <v>241.25</v>
      </c>
      <c r="I22" s="88">
        <v>60</v>
      </c>
      <c r="J22" s="88">
        <v>140</v>
      </c>
      <c r="K22" s="88">
        <v>30</v>
      </c>
    </row>
    <row r="23" spans="1:11" ht="25.5">
      <c r="A23" s="79" t="s">
        <v>1430</v>
      </c>
      <c r="B23" s="78" t="s">
        <v>1431</v>
      </c>
      <c r="C23" s="78" t="s">
        <v>1432</v>
      </c>
      <c r="D23" s="100"/>
      <c r="E23" s="100"/>
      <c r="F23" s="100"/>
      <c r="G23" s="80">
        <v>30.531790808925699</v>
      </c>
      <c r="H23" s="73">
        <v>232.5</v>
      </c>
      <c r="I23" s="88">
        <v>60</v>
      </c>
      <c r="J23" s="88">
        <v>140</v>
      </c>
      <c r="K23" s="88">
        <v>30</v>
      </c>
    </row>
    <row r="24" spans="1:11">
      <c r="A24" s="79" t="s">
        <v>1433</v>
      </c>
      <c r="B24" s="88" t="s">
        <v>1434</v>
      </c>
      <c r="C24" s="78" t="s">
        <v>1435</v>
      </c>
      <c r="D24" s="100"/>
      <c r="E24" s="100"/>
      <c r="F24" s="100"/>
      <c r="G24" s="99">
        <v>47.545361038170689</v>
      </c>
      <c r="H24" s="73">
        <v>240</v>
      </c>
      <c r="I24" s="88">
        <v>60</v>
      </c>
      <c r="J24" s="88">
        <v>140</v>
      </c>
      <c r="K24" s="88">
        <v>30</v>
      </c>
    </row>
    <row r="25" spans="1:11" ht="25.5">
      <c r="A25" s="79" t="s">
        <v>1436</v>
      </c>
      <c r="B25" s="78" t="s">
        <v>1437</v>
      </c>
      <c r="C25" s="78" t="s">
        <v>1438</v>
      </c>
      <c r="D25" s="100"/>
      <c r="E25" s="100"/>
      <c r="F25" s="100"/>
      <c r="G25" s="80">
        <v>64.406883269569889</v>
      </c>
      <c r="H25" s="73">
        <v>250</v>
      </c>
      <c r="I25" s="88">
        <v>60</v>
      </c>
      <c r="J25" s="88">
        <v>140</v>
      </c>
      <c r="K25" s="88">
        <v>30</v>
      </c>
    </row>
    <row r="26" spans="1:11" ht="18.75" customHeight="1">
      <c r="A26" s="79" t="s">
        <v>1439</v>
      </c>
      <c r="B26" s="104" t="s">
        <v>1440</v>
      </c>
      <c r="C26" s="78" t="s">
        <v>1441</v>
      </c>
      <c r="D26" s="100"/>
      <c r="E26" s="100"/>
      <c r="F26" s="100"/>
      <c r="G26" s="103">
        <v>25.084425820616268</v>
      </c>
      <c r="H26" s="102">
        <v>250</v>
      </c>
      <c r="I26" s="88">
        <v>60</v>
      </c>
      <c r="J26" s="88">
        <v>140</v>
      </c>
      <c r="K26" s="88">
        <v>30</v>
      </c>
    </row>
    <row r="27" spans="1:11" ht="17.25" customHeight="1">
      <c r="A27" s="79" t="s">
        <v>1442</v>
      </c>
      <c r="B27" s="104" t="s">
        <v>1443</v>
      </c>
      <c r="C27" s="78" t="s">
        <v>1444</v>
      </c>
      <c r="D27" s="100"/>
      <c r="E27" s="100"/>
      <c r="F27" s="100"/>
      <c r="G27" s="103">
        <v>82.91503539015109</v>
      </c>
      <c r="H27" s="102">
        <v>250</v>
      </c>
      <c r="I27" s="88">
        <v>60</v>
      </c>
      <c r="J27" s="88">
        <v>140</v>
      </c>
      <c r="K27" s="88">
        <v>30</v>
      </c>
    </row>
    <row r="28" spans="1:11">
      <c r="A28" s="79" t="s">
        <v>1445</v>
      </c>
      <c r="B28" s="78" t="s">
        <v>1446</v>
      </c>
      <c r="C28" s="78" t="s">
        <v>1447</v>
      </c>
      <c r="D28" s="100"/>
      <c r="E28" s="100"/>
      <c r="F28" s="100"/>
      <c r="G28" s="80">
        <v>39.514790506214247</v>
      </c>
      <c r="H28" s="73">
        <v>241.25</v>
      </c>
      <c r="I28" s="88">
        <v>60</v>
      </c>
      <c r="J28" s="88">
        <v>140</v>
      </c>
      <c r="K28" s="88">
        <v>30</v>
      </c>
    </row>
    <row r="29" spans="1:11">
      <c r="A29" s="79" t="s">
        <v>1448</v>
      </c>
      <c r="B29" s="78" t="s">
        <v>1449</v>
      </c>
      <c r="C29" s="78" t="s">
        <v>1450</v>
      </c>
      <c r="D29" s="100"/>
      <c r="E29" s="100"/>
      <c r="F29" s="100"/>
      <c r="G29" s="80">
        <v>73.846550105607506</v>
      </c>
      <c r="H29" s="73">
        <v>250</v>
      </c>
      <c r="I29" s="88">
        <v>60</v>
      </c>
      <c r="J29" s="88">
        <v>140</v>
      </c>
      <c r="K29" s="88">
        <v>30</v>
      </c>
    </row>
    <row r="30" spans="1:11">
      <c r="A30" s="79" t="s">
        <v>1451</v>
      </c>
      <c r="B30" s="78" t="s">
        <v>1452</v>
      </c>
      <c r="C30" s="78" t="s">
        <v>1453</v>
      </c>
      <c r="D30" s="100"/>
      <c r="E30" s="100"/>
      <c r="F30" s="100"/>
      <c r="G30" s="80">
        <v>49.70215450561475</v>
      </c>
      <c r="H30" s="73">
        <v>250</v>
      </c>
      <c r="I30" s="88">
        <v>60</v>
      </c>
      <c r="J30" s="88">
        <v>140</v>
      </c>
      <c r="K30" s="88">
        <v>30</v>
      </c>
    </row>
    <row r="31" spans="1:11">
      <c r="A31" s="79" t="s">
        <v>1454</v>
      </c>
      <c r="B31" s="78" t="s">
        <v>1455</v>
      </c>
      <c r="C31" s="78" t="s">
        <v>1456</v>
      </c>
      <c r="D31" s="100"/>
      <c r="E31" s="100"/>
      <c r="F31" s="100"/>
      <c r="G31" s="80">
        <v>40.962695834136703</v>
      </c>
      <c r="H31" s="73">
        <v>241.25</v>
      </c>
      <c r="I31" s="88">
        <v>60</v>
      </c>
      <c r="J31" s="88">
        <v>140</v>
      </c>
      <c r="K31" s="88">
        <v>30</v>
      </c>
    </row>
    <row r="32" spans="1:11">
      <c r="A32" s="79" t="s">
        <v>1457</v>
      </c>
      <c r="B32" s="78" t="s">
        <v>1458</v>
      </c>
      <c r="C32" s="78" t="s">
        <v>1459</v>
      </c>
      <c r="D32" s="100"/>
      <c r="E32" s="100"/>
      <c r="F32" s="100"/>
      <c r="G32" s="80">
        <v>48.275000000000013</v>
      </c>
      <c r="H32" s="73">
        <v>250</v>
      </c>
      <c r="I32" s="88">
        <v>60</v>
      </c>
      <c r="J32" s="88">
        <v>140</v>
      </c>
      <c r="K32" s="88">
        <v>30</v>
      </c>
    </row>
    <row r="33" spans="1:14" ht="25.5">
      <c r="A33" s="79" t="s">
        <v>1460</v>
      </c>
      <c r="B33" s="78" t="s">
        <v>1461</v>
      </c>
      <c r="C33" s="78" t="s">
        <v>1462</v>
      </c>
      <c r="D33" s="100"/>
      <c r="E33" s="100"/>
      <c r="F33" s="100"/>
      <c r="G33" s="80">
        <v>35.801698196454311</v>
      </c>
      <c r="H33" s="73">
        <v>235</v>
      </c>
      <c r="I33" s="88">
        <v>60</v>
      </c>
      <c r="J33" s="88">
        <v>140</v>
      </c>
      <c r="K33" s="88">
        <v>30</v>
      </c>
    </row>
    <row r="34" spans="1:14">
      <c r="A34" s="79" t="s">
        <v>1463</v>
      </c>
      <c r="B34" s="78" t="s">
        <v>1464</v>
      </c>
      <c r="C34" s="78" t="s">
        <v>1465</v>
      </c>
      <c r="D34" s="100"/>
      <c r="E34" s="100"/>
      <c r="F34" s="100"/>
      <c r="G34" s="80">
        <v>50.168851641232536</v>
      </c>
      <c r="H34" s="73">
        <v>250</v>
      </c>
      <c r="I34" s="88">
        <v>60</v>
      </c>
      <c r="J34" s="88">
        <v>140</v>
      </c>
      <c r="K34" s="88">
        <v>30</v>
      </c>
    </row>
    <row r="35" spans="1:14">
      <c r="A35" s="79" t="s">
        <v>1466</v>
      </c>
      <c r="B35" s="78" t="s">
        <v>1467</v>
      </c>
      <c r="C35" s="78" t="s">
        <v>1468</v>
      </c>
      <c r="D35" s="100"/>
      <c r="E35" s="100"/>
      <c r="F35" s="100"/>
      <c r="G35" s="80">
        <v>29.364536115014658</v>
      </c>
      <c r="H35" s="73">
        <v>242.5</v>
      </c>
      <c r="I35" s="88">
        <v>60</v>
      </c>
      <c r="J35" s="88">
        <v>140</v>
      </c>
      <c r="K35" s="88">
        <v>30</v>
      </c>
    </row>
    <row r="36" spans="1:14">
      <c r="A36" s="79" t="s">
        <v>1469</v>
      </c>
      <c r="B36" s="78" t="s">
        <v>1470</v>
      </c>
      <c r="C36" s="78" t="s">
        <v>1471</v>
      </c>
      <c r="D36" s="100"/>
      <c r="E36" s="100"/>
      <c r="F36" s="100"/>
      <c r="G36" s="80">
        <v>70.620236742027473</v>
      </c>
      <c r="H36" s="73">
        <v>250</v>
      </c>
      <c r="I36" s="88">
        <v>60</v>
      </c>
      <c r="J36" s="88">
        <v>140</v>
      </c>
      <c r="K36" s="88">
        <v>30</v>
      </c>
    </row>
    <row r="37" spans="1:14" ht="12.75" customHeight="1">
      <c r="A37" s="79" t="s">
        <v>1472</v>
      </c>
      <c r="B37" s="101" t="s">
        <v>1473</v>
      </c>
      <c r="C37" s="78" t="s">
        <v>1474</v>
      </c>
      <c r="D37" s="100"/>
      <c r="E37" s="100"/>
      <c r="F37" s="100"/>
      <c r="G37" s="99">
        <v>31.656034476067912</v>
      </c>
      <c r="H37" s="73">
        <v>250</v>
      </c>
      <c r="I37" s="88">
        <v>60</v>
      </c>
      <c r="J37" s="88">
        <v>140</v>
      </c>
      <c r="K37" s="88">
        <v>30</v>
      </c>
    </row>
    <row r="38" spans="1:14" ht="12.75" customHeight="1">
      <c r="A38" s="79" t="s">
        <v>1475</v>
      </c>
      <c r="B38" s="88" t="s">
        <v>1476</v>
      </c>
      <c r="C38" s="78" t="s">
        <v>1477</v>
      </c>
      <c r="D38" s="100"/>
      <c r="E38" s="100"/>
      <c r="F38" s="100"/>
      <c r="G38" s="99">
        <v>54.188553103953609</v>
      </c>
      <c r="H38" s="73">
        <v>250</v>
      </c>
      <c r="I38" s="88">
        <v>60</v>
      </c>
      <c r="J38" s="88">
        <v>140</v>
      </c>
      <c r="K38" s="88">
        <v>30</v>
      </c>
    </row>
    <row r="39" spans="1:14" ht="12.75" customHeight="1">
      <c r="A39" s="98"/>
      <c r="B39" s="63"/>
      <c r="C39" s="97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</row>
    <row r="40" spans="1:14" ht="15">
      <c r="A40"/>
      <c r="C40"/>
      <c r="D40" s="96"/>
      <c r="E40" s="96"/>
      <c r="F40" s="96"/>
      <c r="G40" s="324" t="s">
        <v>413</v>
      </c>
      <c r="H40" s="324"/>
      <c r="I40" s="95"/>
      <c r="J40" s="345" t="s">
        <v>1478</v>
      </c>
      <c r="K40" s="346"/>
      <c r="L40" s="346"/>
      <c r="M40" s="346"/>
      <c r="N40" s="346"/>
    </row>
    <row r="41" spans="1:14" ht="15">
      <c r="A41" s="70" t="s">
        <v>1479</v>
      </c>
      <c r="B41" s="72"/>
      <c r="C41" s="72"/>
      <c r="D41" s="95"/>
      <c r="E41" s="95"/>
      <c r="F41" s="95"/>
      <c r="G41" s="69" t="s">
        <v>8</v>
      </c>
      <c r="H41" s="69" t="s">
        <v>9</v>
      </c>
      <c r="I41" s="95"/>
      <c r="J41" s="346"/>
      <c r="K41" s="346"/>
      <c r="L41" s="346"/>
      <c r="M41" s="346"/>
      <c r="N41" s="346"/>
    </row>
    <row r="42" spans="1:14">
      <c r="A42" s="79" t="s">
        <v>1480</v>
      </c>
      <c r="B42" s="79" t="s">
        <v>1481</v>
      </c>
      <c r="C42" s="72"/>
      <c r="G42" s="88">
        <v>50</v>
      </c>
      <c r="H42" s="88">
        <v>150</v>
      </c>
    </row>
    <row r="43" spans="1:14">
      <c r="A43" s="79" t="s">
        <v>1482</v>
      </c>
      <c r="B43" s="79" t="s">
        <v>1483</v>
      </c>
      <c r="C43" s="72"/>
      <c r="G43" s="88">
        <v>50</v>
      </c>
      <c r="H43" s="88">
        <v>150</v>
      </c>
    </row>
    <row r="44" spans="1:14">
      <c r="A44" s="79" t="s">
        <v>1484</v>
      </c>
      <c r="B44" s="79" t="s">
        <v>1485</v>
      </c>
      <c r="C44" s="72"/>
      <c r="G44" s="88">
        <v>50</v>
      </c>
      <c r="H44" s="88">
        <v>150</v>
      </c>
    </row>
    <row r="45" spans="1:14">
      <c r="A45" s="79" t="s">
        <v>1486</v>
      </c>
      <c r="B45" s="79" t="s">
        <v>1487</v>
      </c>
      <c r="C45" s="72"/>
      <c r="G45" s="88">
        <v>50</v>
      </c>
      <c r="H45" s="88">
        <v>150</v>
      </c>
    </row>
    <row r="46" spans="1:14">
      <c r="A46" s="79" t="s">
        <v>1488</v>
      </c>
      <c r="B46" s="79" t="s">
        <v>1489</v>
      </c>
      <c r="C46" s="72"/>
      <c r="G46" s="88">
        <v>50</v>
      </c>
      <c r="H46" s="88">
        <v>150</v>
      </c>
    </row>
    <row r="47" spans="1:14" ht="13.5" customHeight="1">
      <c r="A47" s="79" t="s">
        <v>1490</v>
      </c>
      <c r="B47" s="79" t="s">
        <v>1491</v>
      </c>
      <c r="C47" s="72"/>
      <c r="G47" s="88">
        <v>50</v>
      </c>
      <c r="H47" s="88">
        <v>150</v>
      </c>
    </row>
    <row r="48" spans="1:14">
      <c r="A48" s="79" t="s">
        <v>1492</v>
      </c>
      <c r="B48" s="79" t="s">
        <v>1493</v>
      </c>
      <c r="C48" s="72"/>
      <c r="G48" s="88">
        <v>50</v>
      </c>
      <c r="H48" s="88">
        <v>150</v>
      </c>
    </row>
    <row r="49" spans="1:8" ht="16.5" customHeight="1">
      <c r="A49" s="79" t="s">
        <v>1494</v>
      </c>
      <c r="B49" s="79" t="s">
        <v>1495</v>
      </c>
      <c r="C49" s="72"/>
      <c r="G49" s="88">
        <v>50</v>
      </c>
      <c r="H49" s="88">
        <v>150</v>
      </c>
    </row>
    <row r="50" spans="1:8">
      <c r="A50" s="79" t="s">
        <v>1496</v>
      </c>
      <c r="B50" s="79" t="s">
        <v>1497</v>
      </c>
      <c r="C50" s="72"/>
      <c r="G50" s="88">
        <v>50</v>
      </c>
      <c r="H50" s="88">
        <v>150</v>
      </c>
    </row>
    <row r="51" spans="1:8">
      <c r="A51" s="79" t="s">
        <v>1498</v>
      </c>
      <c r="B51" s="79" t="s">
        <v>1499</v>
      </c>
      <c r="C51" s="72"/>
      <c r="G51" s="88">
        <v>50</v>
      </c>
      <c r="H51" s="88">
        <v>150</v>
      </c>
    </row>
    <row r="52" spans="1:8" ht="17.25" customHeight="1">
      <c r="A52" s="79" t="s">
        <v>1500</v>
      </c>
      <c r="B52" s="79" t="s">
        <v>1501</v>
      </c>
      <c r="C52" s="72"/>
      <c r="G52" s="88">
        <v>50</v>
      </c>
      <c r="H52" s="88">
        <v>150</v>
      </c>
    </row>
    <row r="53" spans="1:8" ht="18" customHeight="1">
      <c r="A53" s="79" t="s">
        <v>1502</v>
      </c>
      <c r="B53" s="79" t="s">
        <v>1503</v>
      </c>
      <c r="C53" s="72"/>
      <c r="G53" s="88">
        <v>50</v>
      </c>
      <c r="H53" s="88">
        <v>150</v>
      </c>
    </row>
    <row r="54" spans="1:8">
      <c r="A54" s="79" t="s">
        <v>1504</v>
      </c>
      <c r="B54" s="79" t="s">
        <v>1505</v>
      </c>
      <c r="C54" s="72"/>
      <c r="G54" s="88">
        <v>50</v>
      </c>
      <c r="H54" s="88">
        <v>150</v>
      </c>
    </row>
    <row r="55" spans="1:8" ht="29.25" customHeight="1">
      <c r="A55" s="79" t="s">
        <v>1506</v>
      </c>
      <c r="B55" s="79" t="s">
        <v>1507</v>
      </c>
      <c r="C55" s="72"/>
      <c r="G55" s="88">
        <v>50</v>
      </c>
      <c r="H55" s="88">
        <v>150</v>
      </c>
    </row>
    <row r="56" spans="1:8">
      <c r="A56" s="79" t="s">
        <v>1508</v>
      </c>
      <c r="B56" s="79" t="s">
        <v>1509</v>
      </c>
      <c r="C56" s="72"/>
      <c r="G56" s="88">
        <v>50</v>
      </c>
      <c r="H56" s="88">
        <v>150</v>
      </c>
    </row>
    <row r="57" spans="1:8" ht="18" customHeight="1">
      <c r="A57" s="79" t="s">
        <v>1510</v>
      </c>
      <c r="B57" s="79" t="s">
        <v>1511</v>
      </c>
      <c r="C57" s="72"/>
      <c r="G57" s="88">
        <v>50</v>
      </c>
      <c r="H57" s="88">
        <v>150</v>
      </c>
    </row>
    <row r="58" spans="1:8">
      <c r="A58" s="79" t="s">
        <v>1512</v>
      </c>
      <c r="B58" s="79" t="s">
        <v>1513</v>
      </c>
      <c r="C58" s="72"/>
      <c r="G58" s="88">
        <v>50</v>
      </c>
      <c r="H58" s="88">
        <v>150</v>
      </c>
    </row>
    <row r="59" spans="1:8" ht="18" customHeight="1">
      <c r="A59" s="79" t="s">
        <v>1514</v>
      </c>
      <c r="B59" s="79" t="s">
        <v>1515</v>
      </c>
      <c r="C59" s="72"/>
      <c r="G59" s="88">
        <v>50</v>
      </c>
      <c r="H59" s="88">
        <v>150</v>
      </c>
    </row>
    <row r="60" spans="1:8" ht="16.5" customHeight="1">
      <c r="A60" s="79" t="s">
        <v>1516</v>
      </c>
      <c r="B60" s="79" t="s">
        <v>1517</v>
      </c>
      <c r="C60" s="72"/>
      <c r="G60" s="88">
        <v>50</v>
      </c>
      <c r="H60" s="88">
        <v>150</v>
      </c>
    </row>
    <row r="61" spans="1:8" ht="25.5">
      <c r="A61" s="79" t="s">
        <v>1518</v>
      </c>
      <c r="B61" s="79" t="s">
        <v>1519</v>
      </c>
      <c r="C61" s="72"/>
      <c r="G61" s="88">
        <v>25</v>
      </c>
      <c r="H61" s="88">
        <v>150</v>
      </c>
    </row>
    <row r="62" spans="1:8">
      <c r="A62" s="79" t="s">
        <v>1520</v>
      </c>
      <c r="B62" s="79" t="s">
        <v>1521</v>
      </c>
      <c r="C62" s="72"/>
      <c r="G62" s="88">
        <v>25</v>
      </c>
      <c r="H62" s="88">
        <v>150</v>
      </c>
    </row>
    <row r="63" spans="1:8" ht="25.5">
      <c r="A63" s="79" t="s">
        <v>1522</v>
      </c>
      <c r="B63" s="79" t="s">
        <v>1523</v>
      </c>
      <c r="C63" s="72"/>
      <c r="G63" s="88">
        <v>10</v>
      </c>
      <c r="H63" s="88">
        <v>150</v>
      </c>
    </row>
    <row r="64" spans="1:8" ht="25.5">
      <c r="A64" s="79" t="s">
        <v>1524</v>
      </c>
      <c r="B64" s="79" t="s">
        <v>1525</v>
      </c>
      <c r="C64" s="72"/>
      <c r="G64" s="88">
        <v>10</v>
      </c>
      <c r="H64" s="88">
        <v>150</v>
      </c>
    </row>
    <row r="65" spans="1:8">
      <c r="A65" s="79" t="s">
        <v>1526</v>
      </c>
      <c r="B65" s="79" t="s">
        <v>1527</v>
      </c>
      <c r="C65" s="72"/>
      <c r="G65" s="88">
        <v>10</v>
      </c>
      <c r="H65" s="88">
        <v>150</v>
      </c>
    </row>
    <row r="66" spans="1:8">
      <c r="A66" s="79" t="s">
        <v>1528</v>
      </c>
      <c r="B66" s="79" t="s">
        <v>1529</v>
      </c>
      <c r="C66" s="72"/>
      <c r="G66" s="88">
        <v>10</v>
      </c>
      <c r="H66" s="88">
        <v>150</v>
      </c>
    </row>
  </sheetData>
  <mergeCells count="5">
    <mergeCell ref="J40:N41"/>
    <mergeCell ref="D1:F1"/>
    <mergeCell ref="G1:H1"/>
    <mergeCell ref="I1:K1"/>
    <mergeCell ref="G40:H40"/>
  </mergeCells>
  <pageMargins left="0.5541666666666667" right="0.18802083333333333" top="1.2466666666666666" bottom="0.97750000000000004" header="0.5" footer="0.5"/>
  <pageSetup scale="67" fitToWidth="0" orientation="portrait" r:id="rId1"/>
  <headerFooter alignWithMargins="0">
    <oddHeader>&amp;L&amp;G&amp;C&amp;"Arial,Bold"Pace Analytical Services, LLC
Method Detection Limit and Reporting Limit
PFAS by Isotope Dilution DOD QSM 5.3
(Lab is not certified at this time)</oddHeader>
    <oddFooter>&amp;LKL 12/14/20&amp;CPace Analytical Services, LLC
1700 Elm Street SE, Suite 200 Minneapolis, MN  55414 &amp;R    612-607-1700
   www.pacelabs.com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C8E57-8B09-46A7-A54B-CA3A4086DC50}">
  <dimension ref="A1:L8"/>
  <sheetViews>
    <sheetView view="pageLayout" zoomScaleNormal="100" workbookViewId="0"/>
  </sheetViews>
  <sheetFormatPr defaultRowHeight="12.75"/>
  <cols>
    <col min="1" max="1" width="12.7109375" style="109" customWidth="1"/>
    <col min="2" max="2" width="21.28515625" style="109" customWidth="1"/>
    <col min="3" max="3" width="12.85546875" style="109" customWidth="1"/>
    <col min="4" max="4" width="18.42578125" style="109" bestFit="1" customWidth="1"/>
    <col min="5" max="5" width="14.28515625" style="109" bestFit="1" customWidth="1"/>
    <col min="6" max="6" width="8.28515625" style="109" customWidth="1"/>
    <col min="7" max="7" width="8" style="109" customWidth="1"/>
    <col min="8" max="8" width="5.85546875" style="109" customWidth="1"/>
    <col min="9" max="9" width="7.85546875" style="109" customWidth="1"/>
    <col min="10" max="10" width="8.7109375" style="109" customWidth="1"/>
    <col min="11" max="11" width="5.85546875" style="109" customWidth="1"/>
    <col min="12" max="12" width="6.7109375" style="109" customWidth="1"/>
    <col min="13" max="16384" width="9.140625" style="109"/>
  </cols>
  <sheetData>
    <row r="1" spans="1:12" ht="15">
      <c r="A1" s="129"/>
      <c r="B1" s="136"/>
      <c r="C1" s="135"/>
      <c r="D1" s="127"/>
      <c r="E1" s="127"/>
      <c r="F1" s="302" t="s">
        <v>19</v>
      </c>
      <c r="G1" s="302"/>
      <c r="H1" s="302"/>
      <c r="I1" s="302" t="s">
        <v>20</v>
      </c>
      <c r="J1" s="302"/>
      <c r="K1" s="302"/>
      <c r="L1" s="125" t="s">
        <v>2</v>
      </c>
    </row>
    <row r="2" spans="1:12" ht="15">
      <c r="A2" s="124" t="s">
        <v>3</v>
      </c>
      <c r="B2" s="122" t="s">
        <v>4</v>
      </c>
      <c r="C2" s="122" t="s">
        <v>5</v>
      </c>
      <c r="D2" s="123" t="s">
        <v>21</v>
      </c>
      <c r="E2" s="122" t="s">
        <v>22</v>
      </c>
      <c r="F2" s="122" t="s">
        <v>8</v>
      </c>
      <c r="G2" s="122" t="s">
        <v>9</v>
      </c>
      <c r="H2" s="121" t="s">
        <v>10</v>
      </c>
      <c r="I2" s="121" t="s">
        <v>8</v>
      </c>
      <c r="J2" s="121" t="s">
        <v>9</v>
      </c>
      <c r="K2" s="121" t="s">
        <v>10</v>
      </c>
      <c r="L2" s="121" t="s">
        <v>10</v>
      </c>
    </row>
    <row r="3" spans="1:12">
      <c r="A3" s="120" t="s">
        <v>29</v>
      </c>
      <c r="B3" s="120" t="s">
        <v>30</v>
      </c>
      <c r="C3" s="120" t="s">
        <v>31</v>
      </c>
      <c r="D3" s="119">
        <v>6.4349999999999996</v>
      </c>
      <c r="E3" s="119">
        <v>21.451000000000001</v>
      </c>
      <c r="F3" s="117">
        <v>80</v>
      </c>
      <c r="G3" s="117">
        <v>120</v>
      </c>
      <c r="H3" s="117">
        <v>20</v>
      </c>
      <c r="I3" s="118">
        <v>80</v>
      </c>
      <c r="J3" s="118">
        <v>120</v>
      </c>
      <c r="K3" s="117">
        <v>20</v>
      </c>
      <c r="L3" s="117">
        <v>20</v>
      </c>
    </row>
    <row r="4" spans="1:12">
      <c r="A4" s="303"/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</row>
    <row r="5" spans="1:12">
      <c r="A5" s="114" t="s">
        <v>26</v>
      </c>
      <c r="C5" s="134"/>
    </row>
    <row r="6" spans="1:12">
      <c r="A6" s="114" t="s">
        <v>27</v>
      </c>
      <c r="C6" s="134"/>
      <c r="D6" s="112"/>
      <c r="E6" s="112"/>
    </row>
    <row r="7" spans="1:12">
      <c r="A7" s="109" t="s">
        <v>28</v>
      </c>
      <c r="C7" s="134"/>
      <c r="D7" s="112"/>
      <c r="E7" s="112"/>
    </row>
    <row r="8" spans="1:12">
      <c r="A8" s="134"/>
      <c r="D8" s="112"/>
      <c r="E8" s="112"/>
    </row>
  </sheetData>
  <mergeCells count="3">
    <mergeCell ref="F1:H1"/>
    <mergeCell ref="I1:K1"/>
    <mergeCell ref="A4:L4"/>
  </mergeCells>
  <pageMargins left="0.2" right="0.2" top="1" bottom="1" header="0.3" footer="0.3"/>
  <pageSetup orientation="landscape" verticalDpi="300" r:id="rId1"/>
  <headerFooter>
    <oddHeader>&amp;L&amp;9Pace Analytical Services, LLC    
1241 Bellevue St., Suite 9 | Green Bay, WI 54302
(Main Line) 920-469-2436
www.pacelabs.com&amp;C&amp;9Detection Limits and Reporting Limits
Analytical | Preparation Method: EPA 350.1
Matrix: Solid</oddHeader>
    <oddFooter xml:space="preserve">&amp;C&amp;10&amp;P of &amp;N&amp;R&amp;10&amp;KC00000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E41E9-788C-40E1-8BEC-671DF12B4A1A}">
  <dimension ref="A1:M8"/>
  <sheetViews>
    <sheetView view="pageLayout" zoomScaleNormal="100" workbookViewId="0"/>
  </sheetViews>
  <sheetFormatPr defaultRowHeight="15"/>
  <cols>
    <col min="1" max="1" width="11.85546875" customWidth="1"/>
    <col min="2" max="2" width="24.85546875" bestFit="1" customWidth="1"/>
    <col min="3" max="3" width="12.140625" bestFit="1" customWidth="1"/>
    <col min="4" max="4" width="18.28515625" customWidth="1"/>
    <col min="5" max="5" width="18.85546875" hidden="1" customWidth="1"/>
    <col min="6" max="6" width="18.28515625" customWidth="1"/>
    <col min="7" max="7" width="20.7109375" hidden="1" customWidth="1"/>
    <col min="8" max="13" width="7.7109375" customWidth="1"/>
  </cols>
  <sheetData>
    <row r="1" spans="1:13" ht="15.75">
      <c r="A1" s="109"/>
      <c r="B1" s="128"/>
      <c r="C1" s="128"/>
      <c r="D1" s="127"/>
      <c r="E1" s="127"/>
      <c r="F1" s="127"/>
      <c r="G1" s="127"/>
      <c r="H1" s="302" t="s">
        <v>32</v>
      </c>
      <c r="I1" s="302"/>
      <c r="J1" s="302"/>
      <c r="K1" s="302" t="s">
        <v>20</v>
      </c>
      <c r="L1" s="302"/>
      <c r="M1" s="302"/>
    </row>
    <row r="2" spans="1:13" ht="15.75">
      <c r="A2" s="124" t="s">
        <v>3</v>
      </c>
      <c r="B2" s="122" t="s">
        <v>4</v>
      </c>
      <c r="C2" s="122" t="s">
        <v>5</v>
      </c>
      <c r="D2" s="123" t="s">
        <v>33</v>
      </c>
      <c r="E2" s="123" t="s">
        <v>34</v>
      </c>
      <c r="F2" s="122" t="s">
        <v>35</v>
      </c>
      <c r="G2" s="122" t="s">
        <v>36</v>
      </c>
      <c r="H2" s="122" t="s">
        <v>8</v>
      </c>
      <c r="I2" s="122" t="s">
        <v>9</v>
      </c>
      <c r="J2" s="121" t="s">
        <v>10</v>
      </c>
      <c r="K2" s="121" t="s">
        <v>8</v>
      </c>
      <c r="L2" s="121" t="s">
        <v>9</v>
      </c>
      <c r="M2" s="121" t="s">
        <v>10</v>
      </c>
    </row>
    <row r="3" spans="1:13">
      <c r="A3" s="139" t="s">
        <v>37</v>
      </c>
      <c r="B3" s="120" t="s">
        <v>38</v>
      </c>
      <c r="C3" s="120" t="s">
        <v>13</v>
      </c>
      <c r="D3" s="138">
        <v>2.2603261467015592E-2</v>
      </c>
      <c r="E3" s="138">
        <v>2.8252900000000001E-2</v>
      </c>
      <c r="F3" s="138">
        <v>7.5344204890051975E-2</v>
      </c>
      <c r="G3" s="138">
        <v>9.4186599999999995E-2</v>
      </c>
      <c r="H3" s="117">
        <v>50</v>
      </c>
      <c r="I3" s="117">
        <v>150</v>
      </c>
      <c r="J3" s="117">
        <v>30</v>
      </c>
      <c r="K3" s="118">
        <v>50</v>
      </c>
      <c r="L3" s="118">
        <v>150</v>
      </c>
      <c r="M3" s="117">
        <v>30</v>
      </c>
    </row>
    <row r="4" spans="1:13">
      <c r="A4" s="304"/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</row>
    <row r="5" spans="1:13">
      <c r="A5" s="114" t="s">
        <v>16</v>
      </c>
    </row>
    <row r="6" spans="1:13">
      <c r="A6" s="114" t="s">
        <v>39</v>
      </c>
    </row>
    <row r="7" spans="1:13">
      <c r="A7" s="114" t="s">
        <v>40</v>
      </c>
    </row>
    <row r="8" spans="1:13">
      <c r="A8" s="137"/>
    </row>
  </sheetData>
  <mergeCells count="3">
    <mergeCell ref="H1:J1"/>
    <mergeCell ref="K1:M1"/>
    <mergeCell ref="A4:M4"/>
  </mergeCells>
  <printOptions horizontalCentered="1"/>
  <pageMargins left="0.25" right="0.25" top="1" bottom="1" header="0.25" footer="0.25"/>
  <pageSetup orientation="landscape" r:id="rId1"/>
  <headerFooter>
    <oddHeader>&amp;L&amp;9Pace Analytical Services, LLC    
1241 Bellevue St., Suite 9 | Green Bay, WI 54302
(Main Line) 920-469-2436
www.pacelabs.com&amp;C&amp;9Detection Limits and Reporting Limits
Analytical | Digestion Method: Draft 1629
Matrix: Solid</oddHeader>
    <oddFooter xml:space="preserve">&amp;C&amp;9&amp;P of &amp;N&amp;R&amp;10&amp;KC00000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A2350-30FB-4FE0-87CE-94F4D96BFA85}">
  <dimension ref="A1:M191"/>
  <sheetViews>
    <sheetView view="pageLayout" zoomScaleNormal="120" workbookViewId="0">
      <selection activeCell="D6" sqref="D6"/>
    </sheetView>
  </sheetViews>
  <sheetFormatPr defaultColWidth="9.140625" defaultRowHeight="16.5" customHeight="1"/>
  <cols>
    <col min="1" max="1" width="27" style="233" customWidth="1"/>
    <col min="2" max="2" width="16.140625" style="233" customWidth="1"/>
    <col min="3" max="3" width="13.5703125" style="233" customWidth="1"/>
    <col min="4" max="4" width="14.42578125" style="235" customWidth="1"/>
    <col min="5" max="5" width="13.5703125" style="233" customWidth="1"/>
    <col min="6" max="6" width="12" style="234" customWidth="1"/>
    <col min="7" max="7" width="10" style="234" customWidth="1"/>
    <col min="8" max="12" width="9.140625" style="233"/>
    <col min="13" max="13" width="19.85546875" style="233" customWidth="1"/>
    <col min="14" max="16384" width="9.140625" style="233"/>
  </cols>
  <sheetData>
    <row r="1" spans="1:13" ht="47.25">
      <c r="A1" s="305" t="s">
        <v>41</v>
      </c>
      <c r="B1" s="305" t="s">
        <v>5</v>
      </c>
      <c r="C1" s="305" t="s">
        <v>3</v>
      </c>
      <c r="D1" s="283" t="s">
        <v>42</v>
      </c>
      <c r="E1" s="264" t="s">
        <v>43</v>
      </c>
      <c r="F1" s="282" t="s">
        <v>44</v>
      </c>
      <c r="G1" s="282" t="s">
        <v>45</v>
      </c>
      <c r="H1" s="281" t="s">
        <v>10</v>
      </c>
      <c r="I1" s="237"/>
      <c r="J1" s="237"/>
      <c r="K1" s="237"/>
      <c r="L1" s="237"/>
      <c r="M1" s="237"/>
    </row>
    <row r="2" spans="1:13" ht="15.75">
      <c r="A2" s="305"/>
      <c r="B2" s="305"/>
      <c r="C2" s="305"/>
      <c r="D2" s="280" t="s">
        <v>46</v>
      </c>
      <c r="E2" s="262" t="s">
        <v>46</v>
      </c>
      <c r="F2" s="279" t="s">
        <v>47</v>
      </c>
      <c r="G2" s="279" t="s">
        <v>47</v>
      </c>
      <c r="H2" s="279" t="s">
        <v>48</v>
      </c>
      <c r="I2" s="237"/>
      <c r="J2" s="237"/>
      <c r="K2" s="237"/>
      <c r="L2" s="237"/>
      <c r="M2" s="237"/>
    </row>
    <row r="3" spans="1:13" ht="14.25" customHeight="1">
      <c r="A3" s="277" t="s">
        <v>49</v>
      </c>
      <c r="B3" s="273" t="s">
        <v>50</v>
      </c>
      <c r="C3" s="250" t="s">
        <v>51</v>
      </c>
      <c r="D3" s="250">
        <v>0.5</v>
      </c>
      <c r="E3" s="271">
        <v>0.26</v>
      </c>
      <c r="F3" s="250" t="s">
        <v>52</v>
      </c>
      <c r="G3" s="250" t="s">
        <v>52</v>
      </c>
      <c r="H3" s="250">
        <v>20</v>
      </c>
      <c r="I3" s="237"/>
      <c r="J3" s="237"/>
      <c r="K3" s="237"/>
      <c r="L3" s="237"/>
      <c r="M3" s="237"/>
    </row>
    <row r="4" spans="1:13" ht="15">
      <c r="A4" s="277" t="s">
        <v>53</v>
      </c>
      <c r="B4" s="250" t="s">
        <v>13</v>
      </c>
      <c r="C4" s="250">
        <v>353.2</v>
      </c>
      <c r="D4" s="272">
        <v>5</v>
      </c>
      <c r="E4" s="278">
        <v>2.5</v>
      </c>
      <c r="F4" s="250" t="s">
        <v>52</v>
      </c>
      <c r="G4" s="250" t="s">
        <v>52</v>
      </c>
      <c r="H4" s="250">
        <v>20</v>
      </c>
    </row>
    <row r="5" spans="1:13" ht="15">
      <c r="A5" s="277" t="s">
        <v>54</v>
      </c>
      <c r="B5" s="250" t="s">
        <v>13</v>
      </c>
      <c r="C5" s="250" t="s">
        <v>55</v>
      </c>
      <c r="D5" s="276">
        <v>1E-3</v>
      </c>
      <c r="E5" s="275">
        <v>1E-3</v>
      </c>
      <c r="F5" s="258" t="s">
        <v>13</v>
      </c>
      <c r="G5" s="258" t="s">
        <v>13</v>
      </c>
      <c r="H5" s="250">
        <v>5</v>
      </c>
    </row>
    <row r="6" spans="1:13" ht="15">
      <c r="A6" s="274" t="s">
        <v>56</v>
      </c>
      <c r="B6" s="273" t="s">
        <v>57</v>
      </c>
      <c r="C6" s="250">
        <v>351.2</v>
      </c>
      <c r="D6" s="272">
        <v>50</v>
      </c>
      <c r="E6" s="271">
        <v>44</v>
      </c>
      <c r="F6" s="250" t="s">
        <v>52</v>
      </c>
      <c r="G6" s="250" t="s">
        <v>52</v>
      </c>
      <c r="H6" s="250">
        <v>20</v>
      </c>
    </row>
    <row r="7" spans="1:13" ht="15">
      <c r="A7" s="270" t="s">
        <v>58</v>
      </c>
      <c r="B7" s="249" t="s">
        <v>59</v>
      </c>
      <c r="C7" s="249" t="s">
        <v>60</v>
      </c>
      <c r="D7" s="249">
        <v>50</v>
      </c>
      <c r="E7" s="269">
        <v>3.28</v>
      </c>
      <c r="F7" s="268" t="s">
        <v>61</v>
      </c>
      <c r="G7" s="268" t="s">
        <v>62</v>
      </c>
      <c r="H7" s="268">
        <v>20</v>
      </c>
    </row>
    <row r="8" spans="1:13" ht="15">
      <c r="A8" s="239"/>
      <c r="B8" s="267"/>
      <c r="C8" s="265"/>
      <c r="D8" s="265"/>
      <c r="E8" s="265"/>
      <c r="F8" s="265"/>
      <c r="G8" s="265"/>
      <c r="H8" s="265"/>
    </row>
    <row r="9" spans="1:13" ht="15">
      <c r="A9" s="239" t="s">
        <v>63</v>
      </c>
      <c r="B9" s="239"/>
      <c r="C9" s="239"/>
      <c r="D9" s="265"/>
      <c r="E9" s="265"/>
      <c r="F9" s="265"/>
      <c r="G9" s="265"/>
      <c r="H9" s="265"/>
    </row>
    <row r="10" spans="1:13" ht="15">
      <c r="A10" s="239" t="s">
        <v>64</v>
      </c>
      <c r="B10" s="239"/>
      <c r="C10" s="239"/>
      <c r="D10" s="239"/>
      <c r="E10" s="265"/>
      <c r="F10" s="265"/>
      <c r="G10" s="265"/>
      <c r="H10" s="265"/>
    </row>
    <row r="11" spans="1:13" ht="18">
      <c r="A11" s="266" t="s">
        <v>65</v>
      </c>
      <c r="B11" s="266"/>
      <c r="C11" s="239"/>
      <c r="D11" s="239"/>
      <c r="E11" s="239"/>
      <c r="F11" s="265"/>
      <c r="G11" s="265"/>
      <c r="H11" s="265"/>
    </row>
    <row r="12" spans="1:13" ht="15">
      <c r="A12" s="239"/>
      <c r="B12" s="239"/>
      <c r="C12" s="239"/>
      <c r="D12" s="239"/>
      <c r="E12" s="239"/>
      <c r="F12" s="265"/>
      <c r="G12" s="265"/>
      <c r="H12" s="265"/>
    </row>
    <row r="13" spans="1:13" ht="14.25">
      <c r="D13" s="233"/>
      <c r="F13" s="233"/>
      <c r="G13" s="233"/>
    </row>
    <row r="14" spans="1:13" ht="14.25">
      <c r="D14" s="233"/>
      <c r="F14" s="233"/>
      <c r="G14" s="233"/>
    </row>
    <row r="15" spans="1:13" ht="14.25">
      <c r="D15" s="233"/>
      <c r="F15" s="233"/>
      <c r="G15" s="233"/>
    </row>
    <row r="16" spans="1:13" ht="13.5" customHeight="1">
      <c r="D16" s="233"/>
      <c r="F16" s="233"/>
      <c r="G16" s="233"/>
    </row>
    <row r="17" s="233" customFormat="1" ht="12.75" customHeight="1"/>
    <row r="18" s="233" customFormat="1" ht="14.25" customHeight="1"/>
    <row r="19" s="233" customFormat="1" ht="14.25" customHeight="1"/>
    <row r="20" s="233" customFormat="1" ht="12.75" customHeight="1"/>
    <row r="21" s="233" customFormat="1" ht="16.5" customHeight="1"/>
    <row r="22" s="233" customFormat="1" ht="14.25" customHeight="1"/>
    <row r="23" s="233" customFormat="1" ht="14.25" customHeight="1"/>
    <row r="24" s="233" customFormat="1" ht="14.25" customHeight="1"/>
    <row r="25" s="233" customFormat="1" ht="13.5" customHeight="1"/>
    <row r="26" s="233" customFormat="1" ht="14.25" customHeight="1"/>
    <row r="27" s="233" customFormat="1" ht="13.5" customHeight="1"/>
    <row r="28" s="233" customFormat="1" ht="14.25" customHeight="1"/>
    <row r="29" s="233" customFormat="1" ht="13.5" customHeight="1"/>
    <row r="30" s="233" customFormat="1" ht="12.75" customHeight="1"/>
    <row r="31" s="233" customFormat="1" ht="15" customHeight="1"/>
    <row r="32" s="233" customFormat="1" ht="15" customHeight="1"/>
    <row r="33" s="233" customFormat="1" ht="14.25" customHeight="1"/>
    <row r="34" s="233" customFormat="1" ht="13.5" customHeight="1"/>
    <row r="35" s="233" customFormat="1" ht="13.5" customHeight="1"/>
    <row r="36" s="233" customFormat="1" ht="8.25" customHeight="1"/>
    <row r="37" s="233" customFormat="1" ht="18" customHeight="1"/>
    <row r="38" s="233" customFormat="1" ht="14.25" customHeight="1"/>
    <row r="39" s="233" customFormat="1" ht="13.5" customHeight="1"/>
    <row r="40" s="233" customFormat="1" ht="12.75" customHeight="1"/>
    <row r="41" s="233" customFormat="1" ht="12.75" customHeight="1"/>
    <row r="42" s="233" customFormat="1" ht="14.25" customHeight="1"/>
    <row r="43" s="233" customFormat="1" ht="13.5" customHeight="1"/>
    <row r="44" s="233" customFormat="1" ht="13.5" customHeight="1"/>
    <row r="45" s="233" customFormat="1" ht="14.25" customHeight="1"/>
    <row r="46" s="233" customFormat="1" ht="14.25" customHeight="1"/>
    <row r="47" s="233" customFormat="1" ht="12.75" customHeight="1"/>
    <row r="48" s="233" customFormat="1" ht="13.5" customHeight="1"/>
    <row r="49" s="233" customFormat="1" ht="14.25" customHeight="1"/>
    <row r="50" s="233" customFormat="1" ht="15" customHeight="1"/>
    <row r="51" s="233" customFormat="1" ht="12" customHeight="1"/>
    <row r="52" s="233" customFormat="1" ht="12.75" customHeight="1"/>
    <row r="53" s="233" customFormat="1" ht="14.25" customHeight="1"/>
    <row r="54" s="233" customFormat="1" ht="12.75" customHeight="1"/>
    <row r="55" s="233" customFormat="1" ht="14.25" customHeight="1"/>
    <row r="56" s="233" customFormat="1" ht="12.75" customHeight="1"/>
    <row r="57" s="233" customFormat="1" ht="12.75" customHeight="1"/>
    <row r="58" s="233" customFormat="1" ht="13.5" customHeight="1"/>
    <row r="59" s="233" customFormat="1" ht="13.5" customHeight="1"/>
    <row r="60" s="233" customFormat="1" ht="13.5" customHeight="1"/>
    <row r="61" s="233" customFormat="1" ht="14.25" customHeight="1"/>
    <row r="62" s="233" customFormat="1" ht="14.25" customHeight="1"/>
    <row r="63" s="233" customFormat="1" ht="15" customHeight="1"/>
    <row r="64" s="233" customFormat="1" ht="15" customHeight="1"/>
    <row r="65" spans="1:7" ht="16.5" customHeight="1">
      <c r="D65" s="233"/>
      <c r="F65" s="233"/>
      <c r="G65" s="233"/>
    </row>
    <row r="66" spans="1:7" ht="16.5" customHeight="1">
      <c r="A66" s="237"/>
      <c r="B66" s="237"/>
      <c r="C66" s="237"/>
      <c r="D66" s="237"/>
      <c r="E66" s="237"/>
      <c r="F66" s="233"/>
      <c r="G66" s="233"/>
    </row>
    <row r="67" spans="1:7" ht="16.5" customHeight="1">
      <c r="A67" s="237"/>
      <c r="B67" s="237"/>
      <c r="C67" s="237"/>
      <c r="D67" s="237"/>
      <c r="E67" s="237"/>
      <c r="F67" s="233"/>
      <c r="G67" s="233"/>
    </row>
    <row r="68" spans="1:7" ht="16.5" customHeight="1">
      <c r="A68" s="237"/>
      <c r="B68" s="237"/>
      <c r="C68" s="237"/>
      <c r="D68" s="237"/>
      <c r="E68" s="237"/>
      <c r="F68" s="233"/>
      <c r="G68" s="233"/>
    </row>
    <row r="69" spans="1:7" ht="16.5" customHeight="1">
      <c r="A69" s="237"/>
      <c r="B69" s="237"/>
      <c r="C69" s="237"/>
      <c r="D69" s="237"/>
      <c r="E69" s="237"/>
      <c r="F69" s="233"/>
      <c r="G69" s="233"/>
    </row>
    <row r="70" spans="1:7" ht="16.5" customHeight="1">
      <c r="A70" s="237"/>
      <c r="B70" s="237"/>
      <c r="C70" s="237"/>
      <c r="D70" s="237"/>
      <c r="E70" s="237"/>
      <c r="F70" s="233"/>
      <c r="G70" s="233"/>
    </row>
    <row r="71" spans="1:7" ht="16.5" customHeight="1">
      <c r="A71" s="237"/>
      <c r="B71" s="237"/>
      <c r="C71" s="237"/>
      <c r="D71" s="237"/>
      <c r="E71" s="237"/>
      <c r="F71" s="233"/>
      <c r="G71" s="233"/>
    </row>
    <row r="72" spans="1:7" ht="16.5" customHeight="1">
      <c r="A72" s="237"/>
      <c r="B72" s="237"/>
      <c r="C72" s="237"/>
      <c r="D72" s="237"/>
      <c r="E72" s="237"/>
      <c r="F72" s="233"/>
      <c r="G72" s="233"/>
    </row>
    <row r="73" spans="1:7" ht="16.5" customHeight="1">
      <c r="A73" s="237"/>
      <c r="B73" s="237"/>
      <c r="C73" s="237"/>
      <c r="D73" s="237"/>
      <c r="E73" s="237"/>
      <c r="F73" s="233"/>
      <c r="G73" s="233"/>
    </row>
    <row r="74" spans="1:7" ht="16.5" customHeight="1">
      <c r="A74" s="237"/>
      <c r="B74" s="237"/>
      <c r="C74" s="237"/>
      <c r="D74" s="237"/>
      <c r="E74" s="237"/>
      <c r="F74" s="233"/>
      <c r="G74" s="233"/>
    </row>
    <row r="75" spans="1:7" ht="16.5" customHeight="1">
      <c r="A75" s="237"/>
      <c r="B75" s="237"/>
      <c r="C75" s="237"/>
      <c r="D75" s="237"/>
      <c r="E75" s="237"/>
      <c r="F75" s="233"/>
      <c r="G75" s="233"/>
    </row>
    <row r="76" spans="1:7" ht="16.5" customHeight="1">
      <c r="A76" s="237"/>
      <c r="B76" s="237"/>
      <c r="C76" s="237"/>
      <c r="D76" s="237"/>
      <c r="E76" s="237"/>
      <c r="F76" s="233"/>
      <c r="G76" s="233"/>
    </row>
    <row r="77" spans="1:7" ht="16.5" customHeight="1">
      <c r="A77" s="237"/>
      <c r="B77" s="237"/>
      <c r="C77" s="237"/>
      <c r="D77" s="237"/>
      <c r="E77" s="237"/>
      <c r="F77" s="233"/>
      <c r="G77" s="233"/>
    </row>
    <row r="78" spans="1:7" ht="16.5" customHeight="1">
      <c r="A78" s="237"/>
      <c r="B78" s="237"/>
      <c r="C78" s="237"/>
      <c r="D78" s="237"/>
      <c r="E78" s="237"/>
      <c r="F78" s="233"/>
      <c r="G78" s="233"/>
    </row>
    <row r="79" spans="1:7" ht="16.5" customHeight="1">
      <c r="A79" s="237"/>
      <c r="B79" s="237"/>
      <c r="C79" s="237"/>
      <c r="D79" s="237"/>
      <c r="E79" s="237"/>
      <c r="F79" s="233"/>
      <c r="G79" s="233"/>
    </row>
    <row r="80" spans="1:7" ht="16.5" customHeight="1">
      <c r="A80" s="237"/>
      <c r="B80" s="237"/>
      <c r="C80" s="237"/>
      <c r="D80" s="237"/>
      <c r="E80" s="237"/>
      <c r="F80" s="233"/>
      <c r="G80" s="233"/>
    </row>
    <row r="81" spans="1:7" ht="16.5" customHeight="1">
      <c r="A81" s="237"/>
      <c r="B81" s="237"/>
      <c r="C81" s="237"/>
      <c r="D81" s="237"/>
      <c r="E81" s="237"/>
      <c r="F81" s="233"/>
      <c r="G81" s="233"/>
    </row>
    <row r="82" spans="1:7" ht="16.5" customHeight="1">
      <c r="A82" s="237"/>
      <c r="B82" s="237"/>
      <c r="C82" s="237"/>
      <c r="D82" s="237"/>
      <c r="E82" s="237"/>
      <c r="F82" s="233"/>
      <c r="G82" s="233"/>
    </row>
    <row r="83" spans="1:7" ht="16.5" customHeight="1">
      <c r="A83" s="237"/>
      <c r="B83" s="237"/>
      <c r="C83" s="237"/>
      <c r="D83" s="237"/>
      <c r="E83" s="237"/>
      <c r="F83" s="233"/>
      <c r="G83" s="233"/>
    </row>
    <row r="84" spans="1:7" ht="16.5" customHeight="1">
      <c r="A84" s="237"/>
      <c r="B84" s="237"/>
      <c r="C84" s="237"/>
      <c r="D84" s="237"/>
      <c r="E84" s="237"/>
      <c r="F84" s="233"/>
      <c r="G84" s="233"/>
    </row>
    <row r="85" spans="1:7" ht="16.5" customHeight="1">
      <c r="A85" s="237"/>
      <c r="B85" s="237"/>
      <c r="C85" s="237"/>
      <c r="D85" s="237"/>
      <c r="E85" s="237"/>
      <c r="F85" s="233"/>
      <c r="G85" s="233"/>
    </row>
    <row r="86" spans="1:7" ht="16.5" customHeight="1">
      <c r="A86" s="237"/>
      <c r="B86" s="237"/>
      <c r="C86" s="237"/>
      <c r="D86" s="237"/>
      <c r="E86" s="237"/>
      <c r="F86" s="233"/>
      <c r="G86" s="233"/>
    </row>
    <row r="87" spans="1:7" ht="16.5" customHeight="1">
      <c r="A87" s="237"/>
      <c r="B87" s="237"/>
      <c r="C87" s="237"/>
      <c r="D87" s="237"/>
      <c r="E87" s="237"/>
      <c r="F87" s="233"/>
      <c r="G87" s="233"/>
    </row>
    <row r="88" spans="1:7" ht="16.5" customHeight="1">
      <c r="A88" s="237"/>
      <c r="B88" s="237"/>
      <c r="C88" s="237"/>
      <c r="D88" s="237"/>
      <c r="E88" s="237"/>
      <c r="F88" s="233"/>
      <c r="G88" s="233"/>
    </row>
    <row r="89" spans="1:7" ht="16.5" customHeight="1">
      <c r="A89" s="237"/>
      <c r="B89" s="237"/>
      <c r="C89" s="237"/>
      <c r="D89" s="237"/>
      <c r="E89" s="237"/>
      <c r="F89" s="233"/>
      <c r="G89" s="233"/>
    </row>
    <row r="90" spans="1:7" ht="16.5" customHeight="1">
      <c r="A90" s="237"/>
      <c r="B90" s="237"/>
      <c r="C90" s="237"/>
      <c r="D90" s="237"/>
      <c r="E90" s="237"/>
      <c r="F90" s="233"/>
      <c r="G90" s="233"/>
    </row>
    <row r="91" spans="1:7" ht="16.5" customHeight="1">
      <c r="A91" s="237"/>
      <c r="B91" s="237"/>
      <c r="C91" s="237"/>
      <c r="D91" s="237"/>
      <c r="E91" s="237"/>
      <c r="F91" s="233"/>
      <c r="G91" s="233"/>
    </row>
    <row r="92" spans="1:7" ht="16.5" customHeight="1">
      <c r="A92" s="237"/>
      <c r="B92" s="237"/>
      <c r="C92" s="237"/>
      <c r="D92" s="237"/>
      <c r="E92" s="237"/>
      <c r="F92" s="233"/>
      <c r="G92" s="233"/>
    </row>
    <row r="93" spans="1:7" ht="16.5" customHeight="1">
      <c r="A93" s="237"/>
      <c r="B93" s="237"/>
      <c r="C93" s="237"/>
      <c r="D93" s="237"/>
      <c r="E93" s="237"/>
      <c r="F93" s="233"/>
      <c r="G93" s="233"/>
    </row>
    <row r="94" spans="1:7" ht="16.5" customHeight="1">
      <c r="A94" s="237"/>
      <c r="B94" s="237"/>
      <c r="C94" s="237"/>
      <c r="D94" s="237"/>
      <c r="E94" s="237"/>
      <c r="F94" s="233"/>
      <c r="G94" s="233"/>
    </row>
    <row r="95" spans="1:7" ht="16.5" customHeight="1">
      <c r="A95" s="237"/>
      <c r="B95" s="237"/>
      <c r="C95" s="237"/>
      <c r="D95" s="237"/>
      <c r="E95" s="237"/>
      <c r="F95" s="233"/>
      <c r="G95" s="233"/>
    </row>
    <row r="96" spans="1:7" ht="16.5" customHeight="1">
      <c r="A96" s="237"/>
      <c r="B96" s="237"/>
      <c r="C96" s="237"/>
      <c r="D96" s="237"/>
      <c r="E96" s="237"/>
      <c r="F96" s="233"/>
      <c r="G96" s="233"/>
    </row>
    <row r="97" spans="1:13" ht="16.5" customHeight="1">
      <c r="A97" s="237"/>
      <c r="B97" s="237"/>
      <c r="C97" s="237"/>
      <c r="D97" s="237"/>
      <c r="E97" s="237"/>
      <c r="F97" s="233"/>
      <c r="G97" s="233"/>
    </row>
    <row r="98" spans="1:13" ht="16.5" customHeight="1">
      <c r="A98" s="237"/>
      <c r="B98" s="237"/>
      <c r="C98" s="237"/>
      <c r="D98" s="237"/>
      <c r="E98" s="237"/>
      <c r="F98" s="233"/>
      <c r="G98" s="233"/>
    </row>
    <row r="99" spans="1:13" ht="16.5" customHeight="1">
      <c r="A99" s="237"/>
      <c r="B99" s="237"/>
      <c r="C99" s="237"/>
      <c r="D99" s="237"/>
      <c r="E99" s="237"/>
      <c r="F99" s="233"/>
      <c r="G99" s="233"/>
    </row>
    <row r="100" spans="1:13" ht="16.5" customHeight="1">
      <c r="A100" s="237"/>
      <c r="B100" s="237"/>
      <c r="C100" s="237"/>
      <c r="D100" s="237"/>
      <c r="E100" s="237"/>
      <c r="F100" s="233"/>
      <c r="G100" s="233"/>
    </row>
    <row r="101" spans="1:13" ht="16.5" customHeight="1">
      <c r="A101" s="237"/>
      <c r="B101" s="237"/>
      <c r="C101" s="237"/>
      <c r="D101" s="237"/>
      <c r="E101" s="237"/>
      <c r="F101" s="233"/>
      <c r="G101" s="233"/>
    </row>
    <row r="102" spans="1:13" ht="16.5" customHeight="1">
      <c r="A102" s="237"/>
      <c r="B102" s="237"/>
      <c r="C102" s="237"/>
      <c r="D102" s="237"/>
      <c r="E102" s="237"/>
      <c r="F102" s="233"/>
      <c r="G102" s="233"/>
    </row>
    <row r="103" spans="1:13" ht="16.5" customHeight="1">
      <c r="A103" s="237"/>
      <c r="B103" s="237"/>
      <c r="C103" s="237"/>
      <c r="D103" s="237"/>
      <c r="E103" s="237"/>
      <c r="F103" s="233"/>
      <c r="G103" s="233"/>
      <c r="I103" s="237"/>
      <c r="J103" s="237"/>
      <c r="K103" s="237"/>
      <c r="L103" s="237"/>
      <c r="M103" s="237"/>
    </row>
    <row r="104" spans="1:13" ht="16.5" customHeight="1">
      <c r="A104" s="237"/>
      <c r="B104" s="237"/>
      <c r="C104" s="237"/>
      <c r="D104" s="238"/>
      <c r="E104" s="237"/>
      <c r="F104" s="236"/>
      <c r="G104" s="236"/>
      <c r="H104" s="237"/>
      <c r="I104" s="237"/>
      <c r="J104" s="237"/>
      <c r="K104" s="237"/>
      <c r="L104" s="237"/>
      <c r="M104" s="237"/>
    </row>
    <row r="105" spans="1:13" ht="16.5" customHeight="1">
      <c r="A105" s="237"/>
      <c r="B105" s="237"/>
      <c r="C105" s="237"/>
      <c r="D105" s="238"/>
      <c r="E105" s="237"/>
      <c r="F105" s="236"/>
      <c r="G105" s="236"/>
      <c r="H105" s="237"/>
      <c r="I105" s="237"/>
      <c r="J105" s="237"/>
      <c r="K105" s="237"/>
      <c r="L105" s="237"/>
      <c r="M105" s="237"/>
    </row>
    <row r="106" spans="1:13" ht="16.5" customHeight="1">
      <c r="A106" s="237"/>
      <c r="B106" s="237"/>
      <c r="C106" s="237"/>
      <c r="D106" s="238"/>
      <c r="E106" s="237"/>
      <c r="F106" s="236"/>
      <c r="G106" s="236"/>
      <c r="H106" s="237"/>
      <c r="I106" s="237"/>
      <c r="J106" s="237"/>
      <c r="K106" s="237"/>
      <c r="L106" s="237"/>
      <c r="M106" s="237"/>
    </row>
    <row r="107" spans="1:13" ht="16.5" customHeight="1">
      <c r="A107" s="237"/>
      <c r="B107" s="237"/>
      <c r="C107" s="237"/>
      <c r="D107" s="238"/>
      <c r="E107" s="237"/>
      <c r="F107" s="236"/>
      <c r="G107" s="236"/>
      <c r="H107" s="237"/>
      <c r="I107" s="237"/>
      <c r="J107" s="237"/>
      <c r="K107" s="237"/>
      <c r="L107" s="237"/>
      <c r="M107" s="237"/>
    </row>
    <row r="108" spans="1:13" ht="16.5" customHeight="1">
      <c r="A108" s="237"/>
      <c r="B108" s="237"/>
      <c r="C108" s="237"/>
      <c r="D108" s="238"/>
      <c r="E108" s="237"/>
      <c r="F108" s="236"/>
      <c r="G108" s="236"/>
      <c r="H108" s="237"/>
      <c r="I108" s="237"/>
      <c r="J108" s="237"/>
      <c r="K108" s="237"/>
      <c r="L108" s="237"/>
      <c r="M108" s="237"/>
    </row>
    <row r="109" spans="1:13" ht="16.5" customHeight="1">
      <c r="A109" s="237"/>
      <c r="B109" s="237"/>
      <c r="C109" s="237"/>
      <c r="D109" s="238"/>
      <c r="E109" s="237"/>
      <c r="F109" s="236"/>
      <c r="G109" s="236"/>
      <c r="H109" s="237"/>
      <c r="I109" s="237"/>
      <c r="J109" s="237"/>
      <c r="K109" s="237"/>
      <c r="L109" s="237"/>
      <c r="M109" s="237"/>
    </row>
    <row r="110" spans="1:13" ht="16.5" customHeight="1">
      <c r="A110" s="237"/>
      <c r="B110" s="237"/>
      <c r="C110" s="237"/>
      <c r="D110" s="238"/>
      <c r="E110" s="237"/>
      <c r="F110" s="236"/>
      <c r="G110" s="236"/>
      <c r="H110" s="237"/>
      <c r="I110" s="237"/>
      <c r="J110" s="237"/>
      <c r="K110" s="237"/>
      <c r="L110" s="237"/>
      <c r="M110" s="237"/>
    </row>
    <row r="111" spans="1:13" ht="16.5" customHeight="1">
      <c r="A111" s="237"/>
      <c r="B111" s="237"/>
      <c r="C111" s="237"/>
      <c r="D111" s="238"/>
      <c r="E111" s="237"/>
      <c r="F111" s="236"/>
      <c r="G111" s="236"/>
      <c r="H111" s="237"/>
      <c r="I111" s="237"/>
      <c r="J111" s="237"/>
      <c r="K111" s="237"/>
      <c r="L111" s="237"/>
      <c r="M111" s="237"/>
    </row>
    <row r="112" spans="1:13" ht="16.5" customHeight="1">
      <c r="A112" s="237"/>
      <c r="B112" s="237"/>
      <c r="C112" s="237"/>
      <c r="D112" s="238"/>
      <c r="E112" s="237"/>
      <c r="F112" s="236"/>
      <c r="G112" s="236"/>
      <c r="H112" s="237"/>
      <c r="I112" s="237"/>
      <c r="J112" s="237"/>
      <c r="K112" s="237"/>
      <c r="L112" s="237"/>
      <c r="M112" s="237"/>
    </row>
    <row r="113" spans="1:13" ht="16.5" customHeight="1">
      <c r="A113" s="237"/>
      <c r="B113" s="237"/>
      <c r="C113" s="237"/>
      <c r="D113" s="238"/>
      <c r="E113" s="237"/>
      <c r="F113" s="236"/>
      <c r="G113" s="236"/>
      <c r="H113" s="237"/>
      <c r="I113" s="237"/>
      <c r="J113" s="237"/>
      <c r="K113" s="237"/>
      <c r="L113" s="237"/>
      <c r="M113" s="237"/>
    </row>
    <row r="114" spans="1:13" ht="16.5" customHeight="1">
      <c r="A114" s="237"/>
      <c r="B114" s="237"/>
      <c r="C114" s="237"/>
      <c r="D114" s="238"/>
      <c r="E114" s="237"/>
      <c r="F114" s="236"/>
      <c r="G114" s="236"/>
      <c r="H114" s="237"/>
      <c r="I114" s="237"/>
      <c r="J114" s="237"/>
      <c r="K114" s="237"/>
      <c r="L114" s="237"/>
      <c r="M114" s="237"/>
    </row>
    <row r="115" spans="1:13" ht="16.5" customHeight="1">
      <c r="A115" s="237"/>
      <c r="B115" s="237"/>
      <c r="C115" s="237"/>
      <c r="D115" s="238"/>
      <c r="E115" s="237"/>
      <c r="F115" s="236"/>
      <c r="G115" s="236"/>
      <c r="H115" s="237"/>
      <c r="I115" s="237"/>
      <c r="J115" s="237"/>
      <c r="K115" s="237"/>
      <c r="L115" s="237"/>
      <c r="M115" s="237"/>
    </row>
    <row r="116" spans="1:13" ht="16.5" customHeight="1">
      <c r="A116" s="237"/>
      <c r="B116" s="237"/>
      <c r="C116" s="237"/>
      <c r="D116" s="238"/>
      <c r="E116" s="237"/>
      <c r="F116" s="236"/>
      <c r="G116" s="236"/>
      <c r="H116" s="237"/>
      <c r="I116" s="237"/>
      <c r="J116" s="237"/>
      <c r="K116" s="237"/>
      <c r="L116" s="237"/>
      <c r="M116" s="237"/>
    </row>
    <row r="117" spans="1:13" ht="16.5" customHeight="1">
      <c r="A117" s="237"/>
      <c r="B117" s="237"/>
      <c r="C117" s="237"/>
      <c r="D117" s="238"/>
      <c r="E117" s="237"/>
      <c r="F117" s="236"/>
      <c r="G117" s="236"/>
      <c r="H117" s="237"/>
      <c r="I117" s="237"/>
      <c r="J117" s="237"/>
      <c r="K117" s="237"/>
      <c r="L117" s="237"/>
      <c r="M117" s="237"/>
    </row>
    <row r="118" spans="1:13" ht="16.5" customHeight="1">
      <c r="A118" s="237"/>
      <c r="B118" s="237"/>
      <c r="C118" s="237"/>
      <c r="D118" s="238"/>
      <c r="E118" s="237"/>
      <c r="F118" s="236"/>
      <c r="G118" s="236"/>
      <c r="H118" s="237"/>
      <c r="I118" s="237"/>
      <c r="J118" s="237"/>
      <c r="K118" s="237"/>
      <c r="L118" s="237"/>
      <c r="M118" s="237"/>
    </row>
    <row r="119" spans="1:13" ht="16.5" customHeight="1">
      <c r="A119" s="237"/>
      <c r="B119" s="237"/>
      <c r="C119" s="237"/>
      <c r="D119" s="238"/>
      <c r="E119" s="237"/>
      <c r="F119" s="236"/>
      <c r="G119" s="236"/>
      <c r="H119" s="237"/>
      <c r="I119" s="237"/>
      <c r="J119" s="237"/>
      <c r="K119" s="237"/>
      <c r="L119" s="237"/>
      <c r="M119" s="237"/>
    </row>
    <row r="120" spans="1:13" ht="16.5" customHeight="1">
      <c r="A120" s="237"/>
      <c r="B120" s="237"/>
      <c r="C120" s="237"/>
      <c r="D120" s="238"/>
      <c r="E120" s="237"/>
      <c r="F120" s="236"/>
      <c r="G120" s="236"/>
      <c r="H120" s="237"/>
      <c r="I120" s="237"/>
      <c r="J120" s="237"/>
      <c r="K120" s="237"/>
      <c r="L120" s="237"/>
      <c r="M120" s="237"/>
    </row>
    <row r="121" spans="1:13" ht="16.5" customHeight="1">
      <c r="A121" s="237"/>
      <c r="B121" s="237"/>
      <c r="C121" s="237"/>
      <c r="D121" s="238"/>
      <c r="E121" s="237"/>
      <c r="F121" s="236"/>
      <c r="G121" s="236"/>
      <c r="H121" s="237"/>
      <c r="I121" s="237"/>
      <c r="J121" s="237"/>
      <c r="K121" s="237"/>
      <c r="L121" s="237"/>
      <c r="M121" s="237"/>
    </row>
    <row r="122" spans="1:13" ht="16.5" customHeight="1">
      <c r="A122" s="237"/>
      <c r="B122" s="237"/>
      <c r="C122" s="237"/>
      <c r="D122" s="238"/>
      <c r="E122" s="237"/>
      <c r="F122" s="236"/>
      <c r="G122" s="236"/>
      <c r="H122" s="237"/>
      <c r="I122" s="237"/>
      <c r="J122" s="237"/>
      <c r="K122" s="237"/>
      <c r="L122" s="237"/>
      <c r="M122" s="237"/>
    </row>
    <row r="123" spans="1:13" ht="16.5" customHeight="1">
      <c r="A123" s="237"/>
      <c r="B123" s="237"/>
      <c r="C123" s="237"/>
      <c r="D123" s="238"/>
      <c r="E123" s="237"/>
      <c r="F123" s="236"/>
      <c r="G123" s="236"/>
      <c r="H123" s="237"/>
      <c r="I123" s="237"/>
      <c r="J123" s="237"/>
      <c r="K123" s="237"/>
      <c r="L123" s="237"/>
      <c r="M123" s="237"/>
    </row>
    <row r="124" spans="1:13" ht="16.5" customHeight="1">
      <c r="A124" s="237"/>
      <c r="B124" s="237"/>
      <c r="C124" s="237"/>
      <c r="D124" s="238"/>
      <c r="E124" s="237"/>
      <c r="F124" s="236"/>
      <c r="G124" s="236"/>
      <c r="H124" s="237"/>
      <c r="I124" s="237"/>
      <c r="J124" s="237"/>
      <c r="K124" s="237"/>
      <c r="L124" s="237"/>
      <c r="M124" s="237"/>
    </row>
    <row r="125" spans="1:13" ht="16.5" customHeight="1">
      <c r="A125" s="237"/>
      <c r="B125" s="237"/>
      <c r="C125" s="237"/>
      <c r="D125" s="238"/>
      <c r="E125" s="237"/>
      <c r="F125" s="236"/>
      <c r="G125" s="236"/>
      <c r="H125" s="237"/>
      <c r="I125" s="237"/>
      <c r="J125" s="237"/>
      <c r="K125" s="237"/>
      <c r="L125" s="237"/>
      <c r="M125" s="237"/>
    </row>
    <row r="126" spans="1:13" ht="16.5" customHeight="1">
      <c r="A126" s="237"/>
      <c r="B126" s="237"/>
      <c r="C126" s="237"/>
      <c r="D126" s="238"/>
      <c r="E126" s="237"/>
      <c r="F126" s="236"/>
      <c r="G126" s="236"/>
      <c r="H126" s="237"/>
      <c r="I126" s="237"/>
      <c r="J126" s="237"/>
      <c r="K126" s="237"/>
      <c r="L126" s="237"/>
      <c r="M126" s="237"/>
    </row>
    <row r="127" spans="1:13" ht="16.5" customHeight="1">
      <c r="A127" s="237"/>
      <c r="B127" s="237"/>
      <c r="C127" s="237"/>
      <c r="D127" s="238"/>
      <c r="E127" s="237"/>
      <c r="F127" s="236"/>
      <c r="G127" s="236"/>
      <c r="H127" s="237"/>
      <c r="I127" s="237"/>
      <c r="J127" s="237"/>
      <c r="K127" s="237"/>
      <c r="L127" s="237"/>
      <c r="M127" s="237"/>
    </row>
    <row r="128" spans="1:13" ht="16.5" customHeight="1">
      <c r="A128" s="237"/>
      <c r="B128" s="237"/>
      <c r="C128" s="237"/>
      <c r="D128" s="238"/>
      <c r="E128" s="237"/>
      <c r="F128" s="236"/>
      <c r="G128" s="236"/>
      <c r="H128" s="237"/>
      <c r="I128" s="237"/>
      <c r="J128" s="237"/>
      <c r="K128" s="237"/>
      <c r="L128" s="237"/>
      <c r="M128" s="237"/>
    </row>
    <row r="129" spans="1:13" ht="16.5" customHeight="1">
      <c r="A129" s="237"/>
      <c r="B129" s="237"/>
      <c r="C129" s="237"/>
      <c r="D129" s="238"/>
      <c r="E129" s="237"/>
      <c r="F129" s="236"/>
      <c r="G129" s="236"/>
      <c r="H129" s="237"/>
      <c r="I129" s="237"/>
      <c r="J129" s="237"/>
      <c r="K129" s="237"/>
      <c r="L129" s="237"/>
      <c r="M129" s="237"/>
    </row>
    <row r="130" spans="1:13" ht="16.5" customHeight="1">
      <c r="A130" s="237"/>
      <c r="B130" s="237"/>
      <c r="C130" s="237"/>
      <c r="D130" s="238"/>
      <c r="E130" s="237"/>
      <c r="F130" s="236"/>
      <c r="G130" s="236"/>
      <c r="H130" s="237"/>
      <c r="I130" s="237"/>
      <c r="J130" s="237"/>
      <c r="K130" s="237"/>
      <c r="L130" s="237"/>
      <c r="M130" s="237"/>
    </row>
    <row r="131" spans="1:13" ht="16.5" customHeight="1">
      <c r="A131" s="237"/>
      <c r="B131" s="237"/>
      <c r="C131" s="237"/>
      <c r="D131" s="238"/>
      <c r="E131" s="237"/>
      <c r="F131" s="236"/>
      <c r="G131" s="236"/>
      <c r="H131" s="237"/>
      <c r="I131" s="237"/>
      <c r="J131" s="237"/>
      <c r="K131" s="237"/>
      <c r="L131" s="237"/>
      <c r="M131" s="237"/>
    </row>
    <row r="132" spans="1:13" ht="16.5" customHeight="1">
      <c r="A132" s="237"/>
      <c r="B132" s="237"/>
      <c r="C132" s="237"/>
      <c r="D132" s="238"/>
      <c r="E132" s="237"/>
      <c r="F132" s="236"/>
      <c r="G132" s="236"/>
      <c r="H132" s="237"/>
      <c r="I132" s="237"/>
      <c r="J132" s="237"/>
      <c r="K132" s="237"/>
      <c r="L132" s="237"/>
      <c r="M132" s="237"/>
    </row>
    <row r="133" spans="1:13" ht="16.5" customHeight="1">
      <c r="A133" s="237"/>
      <c r="B133" s="237"/>
      <c r="C133" s="237"/>
      <c r="D133" s="238"/>
      <c r="E133" s="237"/>
      <c r="F133" s="236"/>
      <c r="G133" s="236"/>
      <c r="H133" s="237"/>
      <c r="I133" s="237"/>
      <c r="J133" s="237"/>
      <c r="K133" s="237"/>
      <c r="L133" s="237"/>
      <c r="M133" s="237"/>
    </row>
    <row r="134" spans="1:13" ht="16.5" customHeight="1">
      <c r="A134" s="237"/>
      <c r="B134" s="237"/>
      <c r="C134" s="237"/>
      <c r="D134" s="238"/>
      <c r="E134" s="237"/>
      <c r="F134" s="236"/>
      <c r="G134" s="236"/>
      <c r="H134" s="237"/>
      <c r="I134" s="237"/>
      <c r="J134" s="237"/>
      <c r="K134" s="237"/>
      <c r="L134" s="237"/>
      <c r="M134" s="237"/>
    </row>
    <row r="135" spans="1:13" ht="16.5" customHeight="1">
      <c r="A135" s="237"/>
      <c r="B135" s="237"/>
      <c r="C135" s="237"/>
      <c r="D135" s="238"/>
      <c r="E135" s="237"/>
      <c r="F135" s="236"/>
      <c r="G135" s="236"/>
      <c r="H135" s="237"/>
      <c r="I135" s="237"/>
      <c r="J135" s="237"/>
      <c r="K135" s="237"/>
      <c r="L135" s="237"/>
      <c r="M135" s="237"/>
    </row>
    <row r="136" spans="1:13" ht="16.5" customHeight="1">
      <c r="A136" s="237"/>
      <c r="B136" s="237"/>
      <c r="C136" s="237"/>
      <c r="D136" s="238"/>
      <c r="E136" s="237"/>
      <c r="F136" s="236"/>
      <c r="G136" s="236"/>
      <c r="H136" s="237"/>
      <c r="I136" s="237"/>
      <c r="J136" s="237"/>
      <c r="K136" s="237"/>
      <c r="L136" s="237"/>
      <c r="M136" s="237"/>
    </row>
    <row r="137" spans="1:13" ht="16.5" customHeight="1">
      <c r="A137" s="237"/>
      <c r="B137" s="237"/>
      <c r="C137" s="237"/>
      <c r="D137" s="238"/>
      <c r="E137" s="237"/>
      <c r="F137" s="236"/>
      <c r="G137" s="236"/>
      <c r="H137" s="237"/>
      <c r="I137" s="237"/>
      <c r="J137" s="237"/>
      <c r="K137" s="237"/>
      <c r="L137" s="237"/>
      <c r="M137" s="237"/>
    </row>
    <row r="138" spans="1:13" ht="16.5" customHeight="1">
      <c r="A138" s="237"/>
      <c r="B138" s="237"/>
      <c r="C138" s="237"/>
      <c r="D138" s="238"/>
      <c r="E138" s="237"/>
      <c r="F138" s="236"/>
      <c r="G138" s="236"/>
      <c r="H138" s="237"/>
      <c r="I138" s="237"/>
      <c r="J138" s="237"/>
      <c r="K138" s="237"/>
      <c r="L138" s="237"/>
      <c r="M138" s="237"/>
    </row>
    <row r="139" spans="1:13" ht="16.5" customHeight="1">
      <c r="A139" s="237"/>
      <c r="B139" s="237"/>
      <c r="C139" s="237"/>
      <c r="D139" s="238"/>
      <c r="E139" s="237"/>
      <c r="F139" s="236"/>
      <c r="G139" s="236"/>
      <c r="H139" s="237"/>
      <c r="I139" s="237"/>
      <c r="J139" s="237"/>
      <c r="K139" s="237"/>
      <c r="L139" s="237"/>
      <c r="M139" s="237"/>
    </row>
    <row r="140" spans="1:13" ht="16.5" customHeight="1">
      <c r="A140" s="237"/>
      <c r="B140" s="237"/>
      <c r="C140" s="237"/>
      <c r="D140" s="238"/>
      <c r="E140" s="237"/>
      <c r="F140" s="236"/>
      <c r="G140" s="236"/>
      <c r="H140" s="237"/>
      <c r="I140" s="237"/>
      <c r="J140" s="237"/>
      <c r="K140" s="237"/>
      <c r="L140" s="237"/>
      <c r="M140" s="237"/>
    </row>
    <row r="141" spans="1:13" ht="16.5" customHeight="1">
      <c r="A141" s="237"/>
      <c r="B141" s="237"/>
      <c r="C141" s="237"/>
      <c r="D141" s="238"/>
      <c r="E141" s="237"/>
      <c r="F141" s="236"/>
      <c r="G141" s="236"/>
      <c r="H141" s="237"/>
      <c r="I141" s="237"/>
      <c r="J141" s="237"/>
      <c r="K141" s="237"/>
      <c r="L141" s="237"/>
      <c r="M141" s="237"/>
    </row>
    <row r="142" spans="1:13" ht="16.5" customHeight="1">
      <c r="A142" s="237"/>
      <c r="B142" s="237"/>
      <c r="C142" s="237"/>
      <c r="D142" s="238"/>
      <c r="E142" s="237"/>
      <c r="F142" s="236"/>
      <c r="G142" s="236"/>
      <c r="H142" s="237"/>
      <c r="I142" s="237"/>
      <c r="J142" s="237"/>
      <c r="K142" s="237"/>
      <c r="L142" s="237"/>
      <c r="M142" s="237"/>
    </row>
    <row r="143" spans="1:13" ht="16.5" customHeight="1">
      <c r="A143" s="237"/>
      <c r="B143" s="237"/>
      <c r="C143" s="237"/>
      <c r="D143" s="238"/>
      <c r="E143" s="237"/>
      <c r="F143" s="236"/>
      <c r="G143" s="236"/>
      <c r="H143" s="237"/>
      <c r="I143" s="237"/>
      <c r="J143" s="237"/>
      <c r="K143" s="237"/>
      <c r="L143" s="237"/>
      <c r="M143" s="237"/>
    </row>
    <row r="144" spans="1:13" ht="16.5" customHeight="1">
      <c r="A144" s="237"/>
      <c r="B144" s="237"/>
      <c r="C144" s="237"/>
      <c r="D144" s="238"/>
      <c r="E144" s="237"/>
      <c r="F144" s="236"/>
      <c r="G144" s="236"/>
      <c r="H144" s="237"/>
      <c r="I144" s="237"/>
      <c r="J144" s="237"/>
      <c r="K144" s="237"/>
      <c r="L144" s="237"/>
      <c r="M144" s="237"/>
    </row>
    <row r="145" spans="1:13" ht="16.5" customHeight="1">
      <c r="A145" s="237"/>
      <c r="B145" s="237"/>
      <c r="C145" s="237"/>
      <c r="D145" s="238"/>
      <c r="E145" s="237"/>
      <c r="F145" s="236"/>
      <c r="G145" s="236"/>
      <c r="H145" s="237"/>
      <c r="I145" s="237"/>
      <c r="J145" s="237"/>
      <c r="K145" s="237"/>
      <c r="L145" s="237"/>
      <c r="M145" s="237"/>
    </row>
    <row r="146" spans="1:13" ht="16.5" customHeight="1">
      <c r="A146" s="237"/>
      <c r="B146" s="237"/>
      <c r="C146" s="237"/>
      <c r="D146" s="238"/>
      <c r="E146" s="237"/>
      <c r="F146" s="236"/>
      <c r="G146" s="236"/>
      <c r="H146" s="237"/>
      <c r="I146" s="237"/>
      <c r="J146" s="237"/>
      <c r="K146" s="237"/>
      <c r="L146" s="237"/>
      <c r="M146" s="237"/>
    </row>
    <row r="147" spans="1:13" ht="16.5" customHeight="1">
      <c r="A147" s="237"/>
      <c r="B147" s="237"/>
      <c r="C147" s="237"/>
      <c r="D147" s="238"/>
      <c r="E147" s="237"/>
      <c r="F147" s="236"/>
      <c r="G147" s="236"/>
      <c r="H147" s="237"/>
      <c r="I147" s="237"/>
      <c r="J147" s="237"/>
      <c r="K147" s="237"/>
      <c r="L147" s="237"/>
      <c r="M147" s="237"/>
    </row>
    <row r="148" spans="1:13" ht="16.5" customHeight="1">
      <c r="A148" s="237"/>
      <c r="B148" s="237"/>
      <c r="C148" s="237"/>
      <c r="D148" s="238"/>
      <c r="E148" s="237"/>
      <c r="F148" s="236"/>
      <c r="G148" s="236"/>
      <c r="H148" s="237"/>
      <c r="I148" s="237"/>
      <c r="J148" s="237"/>
      <c r="K148" s="237"/>
      <c r="L148" s="237"/>
      <c r="M148" s="237"/>
    </row>
    <row r="149" spans="1:13" ht="16.5" customHeight="1">
      <c r="A149" s="237"/>
      <c r="B149" s="237"/>
      <c r="C149" s="237"/>
      <c r="D149" s="238"/>
      <c r="E149" s="237"/>
      <c r="F149" s="236"/>
      <c r="G149" s="236"/>
      <c r="H149" s="237"/>
      <c r="I149" s="237"/>
      <c r="J149" s="237"/>
      <c r="K149" s="237"/>
      <c r="L149" s="237"/>
      <c r="M149" s="237"/>
    </row>
    <row r="150" spans="1:13" ht="16.5" customHeight="1">
      <c r="A150" s="237"/>
      <c r="B150" s="237"/>
      <c r="C150" s="237"/>
      <c r="D150" s="238"/>
      <c r="E150" s="237"/>
      <c r="F150" s="236"/>
      <c r="G150" s="236"/>
      <c r="H150" s="237"/>
      <c r="I150" s="237"/>
      <c r="J150" s="237"/>
      <c r="K150" s="237"/>
      <c r="L150" s="237"/>
      <c r="M150" s="237"/>
    </row>
    <row r="151" spans="1:13" ht="16.5" customHeight="1">
      <c r="A151" s="237"/>
      <c r="B151" s="237"/>
      <c r="C151" s="237"/>
      <c r="D151" s="238"/>
      <c r="E151" s="237"/>
      <c r="F151" s="236"/>
      <c r="G151" s="236"/>
      <c r="H151" s="237"/>
      <c r="I151" s="237"/>
      <c r="J151" s="237"/>
      <c r="K151" s="237"/>
      <c r="L151" s="237"/>
      <c r="M151" s="237"/>
    </row>
    <row r="152" spans="1:13" ht="16.5" customHeight="1">
      <c r="A152" s="237"/>
      <c r="B152" s="237"/>
      <c r="C152" s="237"/>
      <c r="D152" s="238"/>
      <c r="E152" s="237"/>
      <c r="F152" s="236"/>
      <c r="G152" s="236"/>
      <c r="H152" s="237"/>
      <c r="I152" s="237"/>
      <c r="J152" s="237"/>
      <c r="K152" s="237"/>
      <c r="L152" s="237"/>
      <c r="M152" s="237"/>
    </row>
    <row r="153" spans="1:13" ht="16.5" customHeight="1">
      <c r="A153" s="237"/>
      <c r="B153" s="237"/>
      <c r="C153" s="237"/>
      <c r="D153" s="238"/>
      <c r="E153" s="237"/>
      <c r="F153" s="236"/>
      <c r="G153" s="236"/>
      <c r="H153" s="237"/>
      <c r="I153" s="237"/>
      <c r="J153" s="237"/>
      <c r="K153" s="237"/>
      <c r="L153" s="237"/>
      <c r="M153" s="237"/>
    </row>
    <row r="154" spans="1:13" ht="16.5" customHeight="1">
      <c r="A154" s="237"/>
      <c r="B154" s="237"/>
      <c r="C154" s="237"/>
      <c r="D154" s="238"/>
      <c r="E154" s="237"/>
      <c r="F154" s="236"/>
      <c r="G154" s="236"/>
      <c r="H154" s="237"/>
      <c r="I154" s="237"/>
      <c r="J154" s="237"/>
      <c r="K154" s="237"/>
      <c r="L154" s="237"/>
      <c r="M154" s="237"/>
    </row>
    <row r="155" spans="1:13" ht="16.5" customHeight="1">
      <c r="A155" s="237"/>
      <c r="B155" s="237"/>
      <c r="C155" s="237"/>
      <c r="D155" s="238"/>
      <c r="E155" s="237"/>
      <c r="F155" s="236"/>
      <c r="G155" s="236"/>
      <c r="H155" s="237"/>
      <c r="I155" s="237"/>
      <c r="J155" s="237"/>
      <c r="K155" s="237"/>
      <c r="L155" s="237"/>
      <c r="M155" s="237"/>
    </row>
    <row r="156" spans="1:13" ht="16.5" customHeight="1">
      <c r="A156" s="237"/>
      <c r="B156" s="237"/>
      <c r="C156" s="237"/>
      <c r="D156" s="238"/>
      <c r="E156" s="237"/>
      <c r="F156" s="236"/>
      <c r="G156" s="236"/>
      <c r="H156" s="237"/>
      <c r="I156" s="237"/>
      <c r="J156" s="237"/>
      <c r="K156" s="237"/>
      <c r="L156" s="237"/>
      <c r="M156" s="237"/>
    </row>
    <row r="157" spans="1:13" ht="16.5" customHeight="1">
      <c r="A157" s="237"/>
      <c r="B157" s="237"/>
      <c r="C157" s="237"/>
      <c r="D157" s="238"/>
      <c r="E157" s="237"/>
      <c r="F157" s="236"/>
      <c r="G157" s="236"/>
      <c r="H157" s="237"/>
      <c r="I157" s="237"/>
      <c r="J157" s="237"/>
      <c r="K157" s="237"/>
      <c r="L157" s="237"/>
      <c r="M157" s="237"/>
    </row>
    <row r="158" spans="1:13" ht="16.5" customHeight="1">
      <c r="A158" s="237"/>
      <c r="B158" s="237"/>
      <c r="C158" s="237"/>
      <c r="D158" s="238"/>
      <c r="E158" s="237"/>
      <c r="F158" s="236"/>
      <c r="G158" s="236"/>
      <c r="H158" s="237"/>
      <c r="I158" s="237"/>
      <c r="J158" s="237"/>
      <c r="K158" s="237"/>
      <c r="L158" s="237"/>
      <c r="M158" s="237"/>
    </row>
    <row r="159" spans="1:13" ht="16.5" customHeight="1">
      <c r="A159" s="237"/>
      <c r="B159" s="237"/>
      <c r="C159" s="237"/>
      <c r="D159" s="238"/>
      <c r="E159" s="237"/>
      <c r="F159" s="236"/>
      <c r="G159" s="236"/>
      <c r="H159" s="237"/>
      <c r="I159" s="237"/>
      <c r="J159" s="237"/>
      <c r="K159" s="237"/>
      <c r="L159" s="237"/>
      <c r="M159" s="237"/>
    </row>
    <row r="160" spans="1:13" ht="16.5" customHeight="1">
      <c r="A160" s="237"/>
      <c r="B160" s="237"/>
      <c r="C160" s="237"/>
      <c r="D160" s="238"/>
      <c r="E160" s="237"/>
      <c r="F160" s="236"/>
      <c r="G160" s="236"/>
      <c r="H160" s="237"/>
      <c r="I160" s="237"/>
      <c r="J160" s="237"/>
      <c r="K160" s="237"/>
      <c r="L160" s="237"/>
      <c r="M160" s="237"/>
    </row>
    <row r="161" spans="1:13" ht="16.5" customHeight="1">
      <c r="A161" s="237"/>
      <c r="B161" s="237"/>
      <c r="C161" s="237"/>
      <c r="D161" s="238"/>
      <c r="E161" s="237"/>
      <c r="F161" s="236"/>
      <c r="G161" s="236"/>
      <c r="H161" s="237"/>
      <c r="I161" s="237"/>
      <c r="J161" s="237"/>
      <c r="K161" s="237"/>
      <c r="L161" s="237"/>
      <c r="M161" s="237"/>
    </row>
    <row r="162" spans="1:13" ht="16.5" customHeight="1">
      <c r="A162" s="237"/>
      <c r="B162" s="237"/>
      <c r="C162" s="237"/>
      <c r="D162" s="238"/>
      <c r="E162" s="237"/>
      <c r="F162" s="236"/>
      <c r="G162" s="236"/>
      <c r="H162" s="237"/>
      <c r="I162" s="237"/>
      <c r="J162" s="237"/>
      <c r="K162" s="237"/>
      <c r="L162" s="237"/>
      <c r="M162" s="237"/>
    </row>
    <row r="163" spans="1:13" ht="16.5" customHeight="1">
      <c r="A163" s="237"/>
      <c r="B163" s="237"/>
      <c r="C163" s="237"/>
      <c r="D163" s="238"/>
      <c r="E163" s="237"/>
      <c r="F163" s="236"/>
      <c r="G163" s="236"/>
      <c r="H163" s="237"/>
      <c r="I163" s="237"/>
      <c r="J163" s="237"/>
      <c r="K163" s="237"/>
      <c r="L163" s="237"/>
      <c r="M163" s="237"/>
    </row>
    <row r="164" spans="1:13" ht="16.5" customHeight="1">
      <c r="A164" s="237"/>
      <c r="B164" s="237"/>
      <c r="C164" s="237"/>
      <c r="D164" s="238"/>
      <c r="E164" s="237"/>
      <c r="F164" s="236"/>
      <c r="G164" s="236"/>
      <c r="H164" s="237"/>
      <c r="I164" s="237"/>
      <c r="J164" s="237"/>
      <c r="K164" s="237"/>
      <c r="L164" s="237"/>
      <c r="M164" s="237"/>
    </row>
    <row r="165" spans="1:13" ht="16.5" customHeight="1">
      <c r="A165" s="237"/>
      <c r="B165" s="237"/>
      <c r="C165" s="237"/>
      <c r="D165" s="238"/>
      <c r="E165" s="237"/>
      <c r="F165" s="236"/>
      <c r="G165" s="236"/>
      <c r="H165" s="237"/>
      <c r="I165" s="237"/>
      <c r="J165" s="237"/>
      <c r="K165" s="237"/>
      <c r="L165" s="237"/>
      <c r="M165" s="237"/>
    </row>
    <row r="166" spans="1:13" ht="16.5" customHeight="1">
      <c r="A166" s="237"/>
      <c r="B166" s="237"/>
      <c r="C166" s="237"/>
      <c r="D166" s="238"/>
      <c r="E166" s="237"/>
      <c r="F166" s="236"/>
      <c r="G166" s="236"/>
      <c r="H166" s="237"/>
      <c r="I166" s="237"/>
      <c r="J166" s="237"/>
      <c r="K166" s="237"/>
      <c r="L166" s="237"/>
      <c r="M166" s="237"/>
    </row>
    <row r="167" spans="1:13" ht="16.5" customHeight="1">
      <c r="A167" s="237"/>
      <c r="B167" s="237"/>
      <c r="C167" s="237"/>
      <c r="D167" s="238"/>
      <c r="E167" s="237"/>
      <c r="F167" s="236"/>
      <c r="G167" s="236"/>
      <c r="H167" s="237"/>
      <c r="I167" s="237"/>
      <c r="J167" s="237"/>
      <c r="K167" s="237"/>
      <c r="L167" s="237"/>
      <c r="M167" s="237"/>
    </row>
    <row r="168" spans="1:13" ht="16.5" customHeight="1">
      <c r="A168" s="237"/>
      <c r="B168" s="237"/>
      <c r="C168" s="237"/>
      <c r="D168" s="238"/>
      <c r="E168" s="237"/>
      <c r="F168" s="236"/>
      <c r="G168" s="236"/>
      <c r="H168" s="237"/>
      <c r="I168" s="237"/>
      <c r="J168" s="237"/>
      <c r="K168" s="237"/>
      <c r="L168" s="237"/>
      <c r="M168" s="237"/>
    </row>
    <row r="169" spans="1:13" ht="16.5" customHeight="1">
      <c r="A169" s="237"/>
      <c r="B169" s="237"/>
      <c r="C169" s="237"/>
      <c r="D169" s="238"/>
      <c r="E169" s="237"/>
      <c r="F169" s="236"/>
      <c r="G169" s="236"/>
      <c r="H169" s="237"/>
      <c r="I169" s="237"/>
      <c r="J169" s="237"/>
      <c r="K169" s="237"/>
      <c r="L169" s="237"/>
      <c r="M169" s="237"/>
    </row>
    <row r="170" spans="1:13" ht="16.5" customHeight="1">
      <c r="A170" s="237"/>
      <c r="B170" s="237"/>
      <c r="C170" s="237"/>
      <c r="D170" s="238"/>
      <c r="E170" s="237"/>
      <c r="F170" s="236"/>
      <c r="G170" s="236"/>
      <c r="H170" s="237"/>
      <c r="I170" s="237"/>
      <c r="J170" s="237"/>
      <c r="K170" s="237"/>
      <c r="L170" s="237"/>
      <c r="M170" s="237"/>
    </row>
    <row r="171" spans="1:13" ht="16.5" customHeight="1">
      <c r="A171" s="237"/>
      <c r="B171" s="237"/>
      <c r="C171" s="237"/>
      <c r="D171" s="238"/>
      <c r="E171" s="237"/>
      <c r="F171" s="236"/>
      <c r="G171" s="236"/>
      <c r="H171" s="237"/>
      <c r="I171" s="237"/>
      <c r="J171" s="237"/>
      <c r="K171" s="237"/>
      <c r="L171" s="237"/>
      <c r="M171" s="237"/>
    </row>
    <row r="172" spans="1:13" ht="16.5" customHeight="1">
      <c r="A172" s="237"/>
      <c r="B172" s="237"/>
      <c r="C172" s="237"/>
      <c r="D172" s="238"/>
      <c r="E172" s="237"/>
      <c r="F172" s="236"/>
      <c r="G172" s="236"/>
      <c r="H172" s="237"/>
      <c r="I172" s="237"/>
      <c r="J172" s="237"/>
      <c r="K172" s="237"/>
      <c r="L172" s="237"/>
      <c r="M172" s="237"/>
    </row>
    <row r="173" spans="1:13" ht="16.5" customHeight="1">
      <c r="A173" s="237"/>
      <c r="B173" s="237"/>
      <c r="C173" s="237"/>
      <c r="D173" s="238"/>
      <c r="E173" s="237"/>
      <c r="F173" s="236"/>
      <c r="G173" s="236"/>
      <c r="H173" s="237"/>
      <c r="I173" s="237"/>
      <c r="J173" s="237"/>
      <c r="K173" s="237"/>
      <c r="L173" s="237"/>
      <c r="M173" s="237"/>
    </row>
    <row r="174" spans="1:13" ht="16.5" customHeight="1">
      <c r="A174" s="237"/>
      <c r="B174" s="237"/>
      <c r="C174" s="237"/>
      <c r="D174" s="238"/>
      <c r="E174" s="237"/>
      <c r="F174" s="236"/>
      <c r="G174" s="236"/>
      <c r="H174" s="237"/>
      <c r="I174" s="237"/>
      <c r="J174" s="237"/>
      <c r="K174" s="237"/>
      <c r="L174" s="237"/>
      <c r="M174" s="237"/>
    </row>
    <row r="175" spans="1:13" ht="16.5" customHeight="1">
      <c r="A175" s="237"/>
      <c r="B175" s="237"/>
      <c r="C175" s="237"/>
      <c r="D175" s="238"/>
      <c r="E175" s="237"/>
      <c r="F175" s="236"/>
      <c r="G175" s="236"/>
      <c r="H175" s="237"/>
      <c r="I175" s="237"/>
      <c r="J175" s="237"/>
      <c r="K175" s="237"/>
      <c r="L175" s="237"/>
      <c r="M175" s="237"/>
    </row>
    <row r="176" spans="1:13" ht="16.5" customHeight="1">
      <c r="A176" s="237"/>
      <c r="B176" s="237"/>
      <c r="C176" s="237"/>
      <c r="D176" s="238"/>
      <c r="E176" s="237"/>
      <c r="F176" s="236"/>
      <c r="G176" s="236"/>
      <c r="H176" s="237"/>
      <c r="I176" s="237"/>
      <c r="J176" s="237"/>
      <c r="K176" s="237"/>
      <c r="L176" s="237"/>
      <c r="M176" s="237"/>
    </row>
    <row r="177" spans="1:13" ht="16.5" customHeight="1">
      <c r="A177" s="237"/>
      <c r="B177" s="237"/>
      <c r="C177" s="237"/>
      <c r="D177" s="238"/>
      <c r="E177" s="237"/>
      <c r="F177" s="236"/>
      <c r="G177" s="236"/>
      <c r="H177" s="237"/>
      <c r="I177" s="237"/>
      <c r="J177" s="237"/>
      <c r="K177" s="237"/>
      <c r="L177" s="237"/>
      <c r="M177" s="237"/>
    </row>
    <row r="178" spans="1:13" ht="16.5" customHeight="1">
      <c r="A178" s="237"/>
      <c r="B178" s="237"/>
      <c r="C178" s="237"/>
      <c r="D178" s="238"/>
      <c r="E178" s="237"/>
      <c r="F178" s="236"/>
      <c r="G178" s="236"/>
      <c r="H178" s="237"/>
      <c r="I178" s="237"/>
      <c r="J178" s="237"/>
      <c r="K178" s="237"/>
      <c r="L178" s="237"/>
      <c r="M178" s="237"/>
    </row>
    <row r="179" spans="1:13" ht="16.5" customHeight="1">
      <c r="A179" s="237"/>
      <c r="B179" s="237"/>
      <c r="C179" s="237"/>
      <c r="D179" s="238"/>
      <c r="E179" s="237"/>
      <c r="F179" s="236"/>
      <c r="G179" s="236"/>
      <c r="H179" s="237"/>
      <c r="I179" s="237"/>
      <c r="J179" s="237"/>
      <c r="K179" s="237"/>
      <c r="L179" s="237"/>
      <c r="M179" s="237"/>
    </row>
    <row r="180" spans="1:13" ht="16.5" customHeight="1">
      <c r="A180" s="237"/>
      <c r="B180" s="237"/>
      <c r="C180" s="237"/>
      <c r="D180" s="238"/>
      <c r="E180" s="237"/>
      <c r="F180" s="236"/>
      <c r="G180" s="236"/>
      <c r="H180" s="237"/>
      <c r="I180" s="237"/>
      <c r="J180" s="237"/>
      <c r="K180" s="237"/>
      <c r="L180" s="237"/>
      <c r="M180" s="237"/>
    </row>
    <row r="181" spans="1:13" ht="16.5" customHeight="1">
      <c r="A181" s="237"/>
      <c r="B181" s="237"/>
      <c r="C181" s="237"/>
      <c r="D181" s="238"/>
      <c r="E181" s="237"/>
      <c r="F181" s="236"/>
      <c r="G181" s="236"/>
      <c r="H181" s="237"/>
      <c r="I181" s="237"/>
      <c r="J181" s="237"/>
      <c r="K181" s="237"/>
      <c r="L181" s="237"/>
      <c r="M181" s="237"/>
    </row>
    <row r="182" spans="1:13" ht="16.5" customHeight="1">
      <c r="A182" s="237"/>
      <c r="B182" s="237"/>
      <c r="C182" s="237"/>
      <c r="D182" s="238"/>
      <c r="E182" s="237"/>
      <c r="F182" s="236"/>
      <c r="G182" s="236"/>
      <c r="H182" s="237"/>
      <c r="I182" s="237"/>
      <c r="J182" s="237"/>
      <c r="K182" s="237"/>
      <c r="L182" s="237"/>
      <c r="M182" s="237"/>
    </row>
    <row r="183" spans="1:13" ht="16.5" customHeight="1">
      <c r="A183" s="237"/>
      <c r="B183" s="237"/>
      <c r="C183" s="237"/>
      <c r="D183" s="238"/>
      <c r="E183" s="237"/>
      <c r="F183" s="236"/>
      <c r="G183" s="236"/>
      <c r="H183" s="237"/>
      <c r="I183" s="237"/>
      <c r="J183" s="237"/>
      <c r="K183" s="237"/>
      <c r="L183" s="237"/>
      <c r="M183" s="237"/>
    </row>
    <row r="184" spans="1:13" ht="16.5" customHeight="1">
      <c r="A184" s="237"/>
      <c r="B184" s="237"/>
      <c r="C184" s="237"/>
      <c r="D184" s="238"/>
      <c r="E184" s="237"/>
      <c r="F184" s="236"/>
      <c r="G184" s="236"/>
      <c r="H184" s="237"/>
      <c r="I184" s="237"/>
      <c r="J184" s="237"/>
      <c r="K184" s="237"/>
      <c r="L184" s="237"/>
      <c r="M184" s="237"/>
    </row>
    <row r="185" spans="1:13" ht="16.5" customHeight="1">
      <c r="A185" s="237"/>
      <c r="B185" s="237"/>
      <c r="C185" s="237"/>
      <c r="D185" s="238"/>
      <c r="E185" s="237"/>
      <c r="F185" s="236"/>
      <c r="G185" s="236"/>
      <c r="H185" s="237"/>
      <c r="I185" s="237"/>
      <c r="J185" s="237"/>
      <c r="K185" s="237"/>
      <c r="L185" s="237"/>
      <c r="M185" s="237"/>
    </row>
    <row r="186" spans="1:13" ht="16.5" customHeight="1">
      <c r="A186" s="237"/>
      <c r="B186" s="237"/>
      <c r="C186" s="237"/>
      <c r="D186" s="238"/>
      <c r="E186" s="237"/>
      <c r="F186" s="236"/>
      <c r="G186" s="236"/>
      <c r="H186" s="237"/>
      <c r="I186" s="237"/>
      <c r="J186" s="237"/>
      <c r="K186" s="237"/>
      <c r="L186" s="237"/>
      <c r="M186" s="237"/>
    </row>
    <row r="187" spans="1:13" ht="16.5" customHeight="1">
      <c r="A187" s="237"/>
      <c r="B187" s="237"/>
      <c r="C187" s="237"/>
      <c r="D187" s="238"/>
      <c r="E187" s="237"/>
      <c r="F187" s="236"/>
      <c r="G187" s="236"/>
      <c r="H187" s="237"/>
      <c r="I187" s="237"/>
      <c r="J187" s="237"/>
      <c r="K187" s="237"/>
      <c r="L187" s="237"/>
      <c r="M187" s="237"/>
    </row>
    <row r="188" spans="1:13" ht="16.5" customHeight="1">
      <c r="A188" s="237"/>
      <c r="B188" s="237"/>
      <c r="C188" s="237"/>
      <c r="D188" s="238"/>
      <c r="E188" s="237"/>
      <c r="F188" s="236"/>
      <c r="G188" s="236"/>
      <c r="H188" s="237"/>
      <c r="I188" s="237"/>
      <c r="J188" s="237"/>
      <c r="K188" s="237"/>
      <c r="L188" s="237"/>
      <c r="M188" s="237"/>
    </row>
    <row r="189" spans="1:13" ht="16.5" customHeight="1">
      <c r="A189" s="237"/>
      <c r="B189" s="237"/>
      <c r="C189" s="237"/>
      <c r="D189" s="238"/>
      <c r="E189" s="237"/>
      <c r="F189" s="236"/>
      <c r="G189" s="236"/>
      <c r="H189" s="237"/>
      <c r="I189" s="237"/>
      <c r="J189" s="237"/>
      <c r="K189" s="237"/>
      <c r="L189" s="237"/>
      <c r="M189" s="237"/>
    </row>
    <row r="190" spans="1:13" ht="16.5" customHeight="1">
      <c r="A190" s="237"/>
      <c r="B190" s="237"/>
      <c r="C190" s="237"/>
      <c r="D190" s="238"/>
      <c r="E190" s="237"/>
      <c r="F190" s="236"/>
      <c r="G190" s="236"/>
      <c r="H190" s="237"/>
      <c r="I190" s="237"/>
      <c r="J190" s="237"/>
      <c r="K190" s="237"/>
      <c r="L190" s="237"/>
      <c r="M190" s="237"/>
    </row>
    <row r="191" spans="1:13" ht="16.5" customHeight="1">
      <c r="F191" s="236"/>
      <c r="G191" s="236"/>
      <c r="H191" s="237"/>
    </row>
  </sheetData>
  <mergeCells count="3">
    <mergeCell ref="A1:A2"/>
    <mergeCell ref="B1:B2"/>
    <mergeCell ref="C1:C2"/>
  </mergeCells>
  <pageMargins left="0.25" right="0.25" top="0.86624999999999996" bottom="0.75" header="0.245" footer="0.3"/>
  <pageSetup scale="84" orientation="landscape" r:id="rId1"/>
  <headerFooter scaleWithDoc="0">
    <oddHeader xml:space="preserve">&amp;L&amp;G&amp;CPace Analytical Services, LLC. Reporting Limits and Method Detection Limits for Misc. Compounds in Soil </oddHeader>
    <oddFooter>&amp;LSAA 3.9.20&amp;CPace Analytical Services, LLC.  7726 Moller Rd, Indianpolis IN 46268&amp;R317-228-3100 www.pacelabs.com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AAACD-B74F-4798-B3BA-9D25BFB21C4B}">
  <dimension ref="A1:K29"/>
  <sheetViews>
    <sheetView view="pageLayout" zoomScaleNormal="100" workbookViewId="0"/>
  </sheetViews>
  <sheetFormatPr defaultRowHeight="12.75"/>
  <cols>
    <col min="1" max="1" width="6.7109375" style="109" customWidth="1"/>
    <col min="2" max="2" width="23.5703125" style="109" bestFit="1" customWidth="1"/>
    <col min="3" max="3" width="12.140625" style="109" bestFit="1" customWidth="1"/>
    <col min="4" max="4" width="18.140625" style="109" bestFit="1" customWidth="1"/>
    <col min="5" max="5" width="13.28515625" style="109" bestFit="1" customWidth="1"/>
    <col min="6" max="11" width="9.28515625" style="109" customWidth="1"/>
    <col min="12" max="16384" width="9.140625" style="109"/>
  </cols>
  <sheetData>
    <row r="1" spans="1:11" ht="15">
      <c r="A1" s="129"/>
      <c r="B1" s="128"/>
      <c r="C1" s="128"/>
      <c r="D1" s="127"/>
      <c r="E1" s="127"/>
      <c r="F1" s="306" t="s">
        <v>0</v>
      </c>
      <c r="G1" s="306"/>
      <c r="H1" s="306"/>
      <c r="I1" s="306" t="s">
        <v>66</v>
      </c>
      <c r="J1" s="306"/>
      <c r="K1" s="306"/>
    </row>
    <row r="2" spans="1:11" ht="15">
      <c r="A2" s="124" t="s">
        <v>67</v>
      </c>
      <c r="B2" s="122" t="s">
        <v>4</v>
      </c>
      <c r="C2" s="122" t="s">
        <v>5</v>
      </c>
      <c r="D2" s="145" t="s">
        <v>68</v>
      </c>
      <c r="E2" s="144" t="s">
        <v>69</v>
      </c>
      <c r="F2" s="122" t="s">
        <v>8</v>
      </c>
      <c r="G2" s="122" t="s">
        <v>9</v>
      </c>
      <c r="H2" s="121" t="s">
        <v>10</v>
      </c>
      <c r="I2" s="121" t="s">
        <v>8</v>
      </c>
      <c r="J2" s="121" t="s">
        <v>9</v>
      </c>
      <c r="K2" s="121" t="s">
        <v>10</v>
      </c>
    </row>
    <row r="3" spans="1:11">
      <c r="A3" s="143" t="s">
        <v>70</v>
      </c>
      <c r="B3" s="120" t="s">
        <v>71</v>
      </c>
      <c r="C3" s="120" t="s">
        <v>13</v>
      </c>
      <c r="D3" s="119">
        <v>8.2127999999999997</v>
      </c>
      <c r="E3" s="131">
        <v>25</v>
      </c>
      <c r="F3" s="117">
        <v>75</v>
      </c>
      <c r="G3" s="117">
        <v>116</v>
      </c>
      <c r="H3" s="117">
        <v>20</v>
      </c>
      <c r="I3" s="117">
        <v>56</v>
      </c>
      <c r="J3" s="117">
        <v>116</v>
      </c>
      <c r="K3" s="117">
        <v>20</v>
      </c>
    </row>
    <row r="4" spans="1:11">
      <c r="A4" s="143" t="s">
        <v>72</v>
      </c>
      <c r="B4" s="120" t="s">
        <v>73</v>
      </c>
      <c r="C4" s="120" t="s">
        <v>74</v>
      </c>
      <c r="D4" s="119">
        <v>8.2127999999999997</v>
      </c>
      <c r="E4" s="131">
        <v>25</v>
      </c>
      <c r="F4" s="117">
        <v>75</v>
      </c>
      <c r="G4" s="117">
        <v>116</v>
      </c>
      <c r="H4" s="117">
        <v>20</v>
      </c>
      <c r="I4" s="117">
        <v>56</v>
      </c>
      <c r="J4" s="117">
        <v>116</v>
      </c>
      <c r="K4" s="117">
        <v>20</v>
      </c>
    </row>
    <row r="5" spans="1:11">
      <c r="A5" s="143" t="s">
        <v>72</v>
      </c>
      <c r="B5" s="120" t="s">
        <v>75</v>
      </c>
      <c r="C5" s="120" t="s">
        <v>76</v>
      </c>
      <c r="D5" s="119">
        <v>8.2127999999999997</v>
      </c>
      <c r="E5" s="131">
        <v>25</v>
      </c>
      <c r="F5" s="117">
        <v>75</v>
      </c>
      <c r="G5" s="117">
        <v>116</v>
      </c>
      <c r="H5" s="117">
        <v>20</v>
      </c>
      <c r="I5" s="117">
        <v>56</v>
      </c>
      <c r="J5" s="117">
        <v>116</v>
      </c>
      <c r="K5" s="117">
        <v>20</v>
      </c>
    </row>
    <row r="6" spans="1:11">
      <c r="A6" s="143" t="s">
        <v>72</v>
      </c>
      <c r="B6" s="120" t="s">
        <v>77</v>
      </c>
      <c r="C6" s="120" t="s">
        <v>78</v>
      </c>
      <c r="D6" s="119">
        <v>8.2127999999999997</v>
      </c>
      <c r="E6" s="131">
        <v>25</v>
      </c>
      <c r="F6" s="117">
        <v>75</v>
      </c>
      <c r="G6" s="117">
        <v>116</v>
      </c>
      <c r="H6" s="117">
        <v>20</v>
      </c>
      <c r="I6" s="117">
        <v>56</v>
      </c>
      <c r="J6" s="117">
        <v>116</v>
      </c>
      <c r="K6" s="117">
        <v>20</v>
      </c>
    </row>
    <row r="7" spans="1:11">
      <c r="A7" s="143" t="s">
        <v>72</v>
      </c>
      <c r="B7" s="120" t="s">
        <v>79</v>
      </c>
      <c r="C7" s="120" t="s">
        <v>80</v>
      </c>
      <c r="D7" s="119">
        <v>8.2127999999999997</v>
      </c>
      <c r="E7" s="131">
        <v>25</v>
      </c>
      <c r="F7" s="117">
        <v>75</v>
      </c>
      <c r="G7" s="117">
        <v>116</v>
      </c>
      <c r="H7" s="117">
        <v>20</v>
      </c>
      <c r="I7" s="117">
        <v>56</v>
      </c>
      <c r="J7" s="117">
        <v>116</v>
      </c>
      <c r="K7" s="117">
        <v>20</v>
      </c>
    </row>
    <row r="8" spans="1:11">
      <c r="A8" s="143" t="s">
        <v>72</v>
      </c>
      <c r="B8" s="120" t="s">
        <v>81</v>
      </c>
      <c r="C8" s="120" t="s">
        <v>82</v>
      </c>
      <c r="D8" s="119">
        <v>8.2127999999999997</v>
      </c>
      <c r="E8" s="131">
        <v>25</v>
      </c>
      <c r="F8" s="117">
        <v>75</v>
      </c>
      <c r="G8" s="117">
        <v>116</v>
      </c>
      <c r="H8" s="117">
        <v>20</v>
      </c>
      <c r="I8" s="117">
        <v>56</v>
      </c>
      <c r="J8" s="117">
        <v>116</v>
      </c>
      <c r="K8" s="117">
        <v>20</v>
      </c>
    </row>
    <row r="9" spans="1:11">
      <c r="A9" s="143" t="s">
        <v>72</v>
      </c>
      <c r="B9" s="120" t="s">
        <v>83</v>
      </c>
      <c r="C9" s="120" t="s">
        <v>84</v>
      </c>
      <c r="D9" s="119">
        <v>8.2127999999999997</v>
      </c>
      <c r="E9" s="131">
        <v>25</v>
      </c>
      <c r="F9" s="117">
        <v>75</v>
      </c>
      <c r="G9" s="117">
        <v>116</v>
      </c>
      <c r="H9" s="117">
        <v>20</v>
      </c>
      <c r="I9" s="117">
        <v>56</v>
      </c>
      <c r="J9" s="117">
        <v>116</v>
      </c>
      <c r="K9" s="117">
        <v>20</v>
      </c>
    </row>
    <row r="10" spans="1:11">
      <c r="A10" s="143" t="s">
        <v>72</v>
      </c>
      <c r="B10" s="120" t="s">
        <v>85</v>
      </c>
      <c r="C10" s="120" t="s">
        <v>86</v>
      </c>
      <c r="D10" s="119">
        <v>8.2127999999999997</v>
      </c>
      <c r="E10" s="131">
        <v>25</v>
      </c>
      <c r="F10" s="117">
        <v>75</v>
      </c>
      <c r="G10" s="117">
        <v>116</v>
      </c>
      <c r="H10" s="117">
        <v>20</v>
      </c>
      <c r="I10" s="117">
        <v>56</v>
      </c>
      <c r="J10" s="117">
        <v>116</v>
      </c>
      <c r="K10" s="117">
        <v>20</v>
      </c>
    </row>
    <row r="11" spans="1:11">
      <c r="A11" s="143" t="s">
        <v>70</v>
      </c>
      <c r="B11" s="120" t="s">
        <v>87</v>
      </c>
      <c r="C11" s="120" t="s">
        <v>88</v>
      </c>
      <c r="D11" s="119">
        <v>8.2127999999999997</v>
      </c>
      <c r="E11" s="131">
        <v>25</v>
      </c>
      <c r="F11" s="117">
        <v>75</v>
      </c>
      <c r="G11" s="117">
        <v>116</v>
      </c>
      <c r="H11" s="117">
        <v>20</v>
      </c>
      <c r="I11" s="117">
        <v>56</v>
      </c>
      <c r="J11" s="117">
        <v>116</v>
      </c>
      <c r="K11" s="117">
        <v>20</v>
      </c>
    </row>
    <row r="12" spans="1:11">
      <c r="A12" s="143" t="s">
        <v>70</v>
      </c>
      <c r="B12" s="120" t="s">
        <v>89</v>
      </c>
      <c r="C12" s="120" t="s">
        <v>90</v>
      </c>
      <c r="D12" s="119">
        <v>8.2127999999999997</v>
      </c>
      <c r="E12" s="131">
        <v>25</v>
      </c>
      <c r="F12" s="117">
        <v>75</v>
      </c>
      <c r="G12" s="117">
        <v>116</v>
      </c>
      <c r="H12" s="117">
        <v>20</v>
      </c>
      <c r="I12" s="117">
        <v>56</v>
      </c>
      <c r="J12" s="117">
        <v>116</v>
      </c>
      <c r="K12" s="117">
        <v>20</v>
      </c>
    </row>
    <row r="13" spans="1:11">
      <c r="A13" s="143" t="s">
        <v>91</v>
      </c>
      <c r="B13" s="117" t="s">
        <v>92</v>
      </c>
      <c r="C13" s="117" t="s">
        <v>93</v>
      </c>
      <c r="D13" s="142" t="s">
        <v>13</v>
      </c>
      <c r="E13" s="131" t="s">
        <v>13</v>
      </c>
      <c r="F13" s="117">
        <v>72</v>
      </c>
      <c r="G13" s="117">
        <v>120</v>
      </c>
      <c r="H13" s="141" t="s">
        <v>13</v>
      </c>
      <c r="I13" s="141" t="s">
        <v>13</v>
      </c>
      <c r="J13" s="141" t="s">
        <v>13</v>
      </c>
      <c r="K13" s="141" t="s">
        <v>13</v>
      </c>
    </row>
    <row r="14" spans="1:11">
      <c r="A14" s="143" t="s">
        <v>91</v>
      </c>
      <c r="B14" s="117" t="s">
        <v>94</v>
      </c>
      <c r="C14" s="117" t="s">
        <v>95</v>
      </c>
      <c r="D14" s="142" t="s">
        <v>13</v>
      </c>
      <c r="E14" s="131" t="s">
        <v>13</v>
      </c>
      <c r="F14" s="117">
        <v>75</v>
      </c>
      <c r="G14" s="117">
        <v>120</v>
      </c>
      <c r="H14" s="141" t="s">
        <v>13</v>
      </c>
      <c r="I14" s="141" t="s">
        <v>13</v>
      </c>
      <c r="J14" s="141" t="s">
        <v>13</v>
      </c>
      <c r="K14" s="141" t="s">
        <v>13</v>
      </c>
    </row>
    <row r="15" spans="1:11">
      <c r="B15" s="303"/>
      <c r="C15" s="303"/>
      <c r="D15" s="303"/>
      <c r="E15" s="303"/>
      <c r="F15" s="303"/>
      <c r="G15" s="303"/>
      <c r="H15" s="303"/>
      <c r="I15" s="303"/>
      <c r="J15" s="303"/>
      <c r="K15" s="303"/>
    </row>
    <row r="16" spans="1:11">
      <c r="B16" s="114" t="s">
        <v>16</v>
      </c>
    </row>
    <row r="17" spans="1:2">
      <c r="B17" s="114" t="s">
        <v>17</v>
      </c>
    </row>
    <row r="28" spans="1:2">
      <c r="A28" s="140"/>
    </row>
    <row r="29" spans="1:2">
      <c r="A29" s="140"/>
    </row>
  </sheetData>
  <mergeCells count="3">
    <mergeCell ref="F1:H1"/>
    <mergeCell ref="I1:K1"/>
    <mergeCell ref="B15:K15"/>
  </mergeCells>
  <printOptions horizontalCentered="1"/>
  <pageMargins left="0.25" right="0.25" top="1" bottom="1" header="0.25" footer="0.25"/>
  <pageSetup orientation="landscape" r:id="rId1"/>
  <headerFooter>
    <oddHeader>&amp;L&amp;9Pace Analytical Services, LLC  
1241 Bellevue St., Suite 9 | Green Bay, WI 54302
(Main Line) 920-469-2436
www.pacelabs.com&amp;C&amp;9Detection Limits and Reporting Limits
Analytical | Extraction Method:EPA 8082A | 3541
Matrix: Tissue</oddHeader>
    <oddFooter xml:space="preserve">&amp;C&amp;10&amp;P of &amp;N&amp;R&amp;10&amp;KC00000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DBA67-36ED-466B-BA21-0E76020EA0BE}">
  <sheetPr>
    <pageSetUpPr fitToPage="1"/>
  </sheetPr>
  <dimension ref="A1:K28"/>
  <sheetViews>
    <sheetView view="pageLayout" zoomScaleNormal="100" workbookViewId="0"/>
  </sheetViews>
  <sheetFormatPr defaultRowHeight="12.75"/>
  <cols>
    <col min="1" max="1" width="6.7109375" style="109" customWidth="1"/>
    <col min="2" max="2" width="23.5703125" style="109" bestFit="1" customWidth="1"/>
    <col min="3" max="3" width="12.140625" style="109" customWidth="1"/>
    <col min="4" max="4" width="20.7109375" style="109" bestFit="1" customWidth="1"/>
    <col min="5" max="5" width="15.7109375" style="109" bestFit="1" customWidth="1"/>
    <col min="6" max="11" width="8.7109375" style="109" customWidth="1"/>
    <col min="12" max="16384" width="9.140625" style="109"/>
  </cols>
  <sheetData>
    <row r="1" spans="1:11" ht="15">
      <c r="A1" s="129"/>
      <c r="B1" s="128"/>
      <c r="C1" s="128"/>
      <c r="D1" s="127"/>
      <c r="E1" s="127"/>
      <c r="F1" s="306" t="s">
        <v>19</v>
      </c>
      <c r="G1" s="306"/>
      <c r="H1" s="306"/>
      <c r="I1" s="306" t="s">
        <v>20</v>
      </c>
      <c r="J1" s="306"/>
      <c r="K1" s="306"/>
    </row>
    <row r="2" spans="1:11" ht="15">
      <c r="A2" s="124" t="s">
        <v>67</v>
      </c>
      <c r="B2" s="122" t="s">
        <v>4</v>
      </c>
      <c r="C2" s="122" t="s">
        <v>5</v>
      </c>
      <c r="D2" s="145" t="s">
        <v>96</v>
      </c>
      <c r="E2" s="144" t="s">
        <v>97</v>
      </c>
      <c r="F2" s="122" t="s">
        <v>8</v>
      </c>
      <c r="G2" s="122" t="s">
        <v>9</v>
      </c>
      <c r="H2" s="121" t="s">
        <v>10</v>
      </c>
      <c r="I2" s="121" t="s">
        <v>8</v>
      </c>
      <c r="J2" s="121" t="s">
        <v>9</v>
      </c>
      <c r="K2" s="121" t="s">
        <v>10</v>
      </c>
    </row>
    <row r="3" spans="1:11">
      <c r="A3" s="143" t="s">
        <v>70</v>
      </c>
      <c r="B3" s="120" t="s">
        <v>71</v>
      </c>
      <c r="C3" s="120" t="s">
        <v>13</v>
      </c>
      <c r="D3" s="119">
        <v>15.2164</v>
      </c>
      <c r="E3" s="131">
        <v>50</v>
      </c>
      <c r="F3" s="117">
        <v>59</v>
      </c>
      <c r="G3" s="117">
        <v>119</v>
      </c>
      <c r="H3" s="117">
        <v>20</v>
      </c>
      <c r="I3" s="117">
        <v>55</v>
      </c>
      <c r="J3" s="117">
        <v>123</v>
      </c>
      <c r="K3" s="117">
        <v>20</v>
      </c>
    </row>
    <row r="4" spans="1:11">
      <c r="A4" s="143" t="s">
        <v>72</v>
      </c>
      <c r="B4" s="120" t="s">
        <v>73</v>
      </c>
      <c r="C4" s="120" t="s">
        <v>74</v>
      </c>
      <c r="D4" s="119">
        <v>15.2164</v>
      </c>
      <c r="E4" s="131">
        <v>50</v>
      </c>
      <c r="F4" s="117">
        <v>59</v>
      </c>
      <c r="G4" s="117">
        <v>119</v>
      </c>
      <c r="H4" s="117">
        <v>20</v>
      </c>
      <c r="I4" s="117">
        <v>55</v>
      </c>
      <c r="J4" s="117">
        <v>123</v>
      </c>
      <c r="K4" s="117">
        <v>20</v>
      </c>
    </row>
    <row r="5" spans="1:11">
      <c r="A5" s="143" t="s">
        <v>72</v>
      </c>
      <c r="B5" s="120" t="s">
        <v>75</v>
      </c>
      <c r="C5" s="120" t="s">
        <v>76</v>
      </c>
      <c r="D5" s="119">
        <v>15.2164</v>
      </c>
      <c r="E5" s="131">
        <v>50</v>
      </c>
      <c r="F5" s="117">
        <v>59</v>
      </c>
      <c r="G5" s="117">
        <v>119</v>
      </c>
      <c r="H5" s="117">
        <v>20</v>
      </c>
      <c r="I5" s="117">
        <v>55</v>
      </c>
      <c r="J5" s="117">
        <v>123</v>
      </c>
      <c r="K5" s="117">
        <v>20</v>
      </c>
    </row>
    <row r="6" spans="1:11">
      <c r="A6" s="143" t="s">
        <v>72</v>
      </c>
      <c r="B6" s="120" t="s">
        <v>77</v>
      </c>
      <c r="C6" s="120" t="s">
        <v>78</v>
      </c>
      <c r="D6" s="119">
        <v>15.2164</v>
      </c>
      <c r="E6" s="131">
        <v>50</v>
      </c>
      <c r="F6" s="117">
        <v>59</v>
      </c>
      <c r="G6" s="117">
        <v>119</v>
      </c>
      <c r="H6" s="117">
        <v>20</v>
      </c>
      <c r="I6" s="117">
        <v>55</v>
      </c>
      <c r="J6" s="117">
        <v>123</v>
      </c>
      <c r="K6" s="117">
        <v>20</v>
      </c>
    </row>
    <row r="7" spans="1:11">
      <c r="A7" s="143" t="s">
        <v>72</v>
      </c>
      <c r="B7" s="120" t="s">
        <v>79</v>
      </c>
      <c r="C7" s="120" t="s">
        <v>80</v>
      </c>
      <c r="D7" s="119">
        <v>15.2164</v>
      </c>
      <c r="E7" s="131">
        <v>50</v>
      </c>
      <c r="F7" s="117">
        <v>59</v>
      </c>
      <c r="G7" s="117">
        <v>119</v>
      </c>
      <c r="H7" s="117">
        <v>20</v>
      </c>
      <c r="I7" s="117">
        <v>55</v>
      </c>
      <c r="J7" s="117">
        <v>123</v>
      </c>
      <c r="K7" s="117">
        <v>20</v>
      </c>
    </row>
    <row r="8" spans="1:11">
      <c r="A8" s="143" t="s">
        <v>72</v>
      </c>
      <c r="B8" s="120" t="s">
        <v>81</v>
      </c>
      <c r="C8" s="120" t="s">
        <v>82</v>
      </c>
      <c r="D8" s="119">
        <v>15.2164</v>
      </c>
      <c r="E8" s="131">
        <v>50</v>
      </c>
      <c r="F8" s="117">
        <v>59</v>
      </c>
      <c r="G8" s="117">
        <v>119</v>
      </c>
      <c r="H8" s="117">
        <v>20</v>
      </c>
      <c r="I8" s="117">
        <v>55</v>
      </c>
      <c r="J8" s="117">
        <v>123</v>
      </c>
      <c r="K8" s="117">
        <v>20</v>
      </c>
    </row>
    <row r="9" spans="1:11">
      <c r="A9" s="143" t="s">
        <v>72</v>
      </c>
      <c r="B9" s="120" t="s">
        <v>83</v>
      </c>
      <c r="C9" s="120" t="s">
        <v>84</v>
      </c>
      <c r="D9" s="119">
        <v>15.2164</v>
      </c>
      <c r="E9" s="131">
        <v>50</v>
      </c>
      <c r="F9" s="117">
        <v>59</v>
      </c>
      <c r="G9" s="117">
        <v>119</v>
      </c>
      <c r="H9" s="117">
        <v>20</v>
      </c>
      <c r="I9" s="117">
        <v>55</v>
      </c>
      <c r="J9" s="117">
        <v>123</v>
      </c>
      <c r="K9" s="117">
        <v>20</v>
      </c>
    </row>
    <row r="10" spans="1:11">
      <c r="A10" s="143" t="s">
        <v>72</v>
      </c>
      <c r="B10" s="120" t="s">
        <v>85</v>
      </c>
      <c r="C10" s="120" t="s">
        <v>86</v>
      </c>
      <c r="D10" s="119">
        <v>15.2164</v>
      </c>
      <c r="E10" s="131">
        <v>50</v>
      </c>
      <c r="F10" s="117">
        <v>59</v>
      </c>
      <c r="G10" s="117">
        <v>119</v>
      </c>
      <c r="H10" s="117">
        <v>20</v>
      </c>
      <c r="I10" s="117">
        <v>55</v>
      </c>
      <c r="J10" s="117">
        <v>123</v>
      </c>
      <c r="K10" s="117">
        <v>20</v>
      </c>
    </row>
    <row r="11" spans="1:11">
      <c r="A11" s="143" t="s">
        <v>70</v>
      </c>
      <c r="B11" s="120" t="s">
        <v>87</v>
      </c>
      <c r="C11" s="120" t="s">
        <v>88</v>
      </c>
      <c r="D11" s="119">
        <v>15.2164</v>
      </c>
      <c r="E11" s="131">
        <v>50</v>
      </c>
      <c r="F11" s="117">
        <v>59</v>
      </c>
      <c r="G11" s="117">
        <v>119</v>
      </c>
      <c r="H11" s="117">
        <v>20</v>
      </c>
      <c r="I11" s="117">
        <v>55</v>
      </c>
      <c r="J11" s="117">
        <v>123</v>
      </c>
      <c r="K11" s="117">
        <v>20</v>
      </c>
    </row>
    <row r="12" spans="1:11">
      <c r="A12" s="143" t="s">
        <v>70</v>
      </c>
      <c r="B12" s="120" t="s">
        <v>89</v>
      </c>
      <c r="C12" s="120" t="s">
        <v>90</v>
      </c>
      <c r="D12" s="119">
        <v>15.2164</v>
      </c>
      <c r="E12" s="131">
        <v>50</v>
      </c>
      <c r="F12" s="117">
        <v>59</v>
      </c>
      <c r="G12" s="117">
        <v>119</v>
      </c>
      <c r="H12" s="117">
        <v>20</v>
      </c>
      <c r="I12" s="117">
        <v>55</v>
      </c>
      <c r="J12" s="117">
        <v>123</v>
      </c>
      <c r="K12" s="117">
        <v>20</v>
      </c>
    </row>
    <row r="13" spans="1:11">
      <c r="A13" s="143" t="s">
        <v>91</v>
      </c>
      <c r="B13" s="117" t="s">
        <v>92</v>
      </c>
      <c r="C13" s="117" t="s">
        <v>93</v>
      </c>
      <c r="D13" s="142" t="s">
        <v>13</v>
      </c>
      <c r="E13" s="131" t="s">
        <v>13</v>
      </c>
      <c r="F13" s="117">
        <v>62</v>
      </c>
      <c r="G13" s="117">
        <v>104</v>
      </c>
      <c r="H13" s="141" t="s">
        <v>13</v>
      </c>
      <c r="I13" s="141" t="s">
        <v>13</v>
      </c>
      <c r="J13" s="141" t="s">
        <v>13</v>
      </c>
      <c r="K13" s="141" t="s">
        <v>13</v>
      </c>
    </row>
    <row r="14" spans="1:11">
      <c r="A14" s="143" t="s">
        <v>91</v>
      </c>
      <c r="B14" s="117" t="s">
        <v>94</v>
      </c>
      <c r="C14" s="117" t="s">
        <v>95</v>
      </c>
      <c r="D14" s="142" t="s">
        <v>13</v>
      </c>
      <c r="E14" s="131" t="s">
        <v>13</v>
      </c>
      <c r="F14" s="117">
        <v>69</v>
      </c>
      <c r="G14" s="117">
        <v>115</v>
      </c>
      <c r="H14" s="141" t="s">
        <v>13</v>
      </c>
      <c r="I14" s="141" t="s">
        <v>13</v>
      </c>
      <c r="J14" s="141" t="s">
        <v>13</v>
      </c>
      <c r="K14" s="141" t="s">
        <v>13</v>
      </c>
    </row>
    <row r="15" spans="1:11">
      <c r="B15" s="303"/>
      <c r="C15" s="303"/>
      <c r="D15" s="303"/>
      <c r="E15" s="303"/>
      <c r="F15" s="303"/>
      <c r="G15" s="303"/>
      <c r="H15" s="303"/>
      <c r="I15" s="303"/>
      <c r="J15" s="303"/>
      <c r="K15" s="303"/>
    </row>
    <row r="16" spans="1:11">
      <c r="B16" s="114" t="s">
        <v>26</v>
      </c>
    </row>
    <row r="17" spans="1:2">
      <c r="B17" s="114" t="s">
        <v>27</v>
      </c>
    </row>
    <row r="18" spans="1:2">
      <c r="B18" s="114" t="s">
        <v>28</v>
      </c>
    </row>
    <row r="26" spans="1:2">
      <c r="A26" s="146"/>
    </row>
    <row r="27" spans="1:2">
      <c r="A27" s="146"/>
    </row>
    <row r="28" spans="1:2">
      <c r="A28" s="146"/>
    </row>
  </sheetData>
  <mergeCells count="3">
    <mergeCell ref="F1:H1"/>
    <mergeCell ref="I1:K1"/>
    <mergeCell ref="B15:K15"/>
  </mergeCells>
  <printOptions horizontalCentered="1"/>
  <pageMargins left="0.25" right="0.25" top="1" bottom="1" header="0.25" footer="0.25"/>
  <pageSetup fitToWidth="0" orientation="landscape" r:id="rId1"/>
  <headerFooter>
    <oddHeader>&amp;L&amp;9Pace Analytical Services, LLC  
1241 Bellevue St., Suite 9 | Green Bay, WI 54302
(Main Line) 920-469-2436
www.pacelabs.com&amp;C&amp;9Detection Limits and Reporting Limits
Analytical | Extraction Method: EPA 8082/8082A |3541
Matrix: Solid</oddHeader>
    <oddFooter xml:space="preserve">&amp;C&amp;10&amp;P of &amp;N&amp;R&amp;10&amp;KC00000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D95B5-F1CD-4279-BE81-C8FD1119672A}">
  <dimension ref="A1:V167"/>
  <sheetViews>
    <sheetView view="pageLayout" zoomScale="85" zoomScaleNormal="100" zoomScaleSheetLayoutView="100" zoomScalePageLayoutView="85" workbookViewId="0">
      <selection activeCell="J3" sqref="J1:K1048576"/>
    </sheetView>
  </sheetViews>
  <sheetFormatPr defaultRowHeight="12.75"/>
  <cols>
    <col min="1" max="1" width="27.7109375" style="1" customWidth="1"/>
    <col min="2" max="2" width="21.28515625" style="2" customWidth="1"/>
    <col min="3" max="3" width="12.7109375" style="1" customWidth="1"/>
    <col min="4" max="4" width="12.7109375" style="4" customWidth="1"/>
    <col min="5" max="5" width="12.5703125" style="1" customWidth="1"/>
    <col min="6" max="6" width="12.5703125" style="3" customWidth="1"/>
    <col min="7" max="9" width="10.85546875" style="1" hidden="1" customWidth="1"/>
    <col min="10" max="10" width="12.5703125" style="2" customWidth="1"/>
    <col min="11" max="11" width="12.7109375" style="2" customWidth="1"/>
    <col min="12" max="14" width="11.28515625" style="2" hidden="1" customWidth="1"/>
    <col min="15" max="16" width="14.42578125" style="1" customWidth="1"/>
    <col min="17" max="19" width="12.42578125" style="1" hidden="1" customWidth="1"/>
    <col min="20" max="20" width="12.42578125" style="1" customWidth="1"/>
    <col min="21" max="22" width="9.140625" style="1" customWidth="1"/>
    <col min="23" max="16384" width="9.140625" style="1"/>
  </cols>
  <sheetData>
    <row r="1" spans="1:22" ht="13.5" thickBot="1">
      <c r="A1" s="320" t="s">
        <v>98</v>
      </c>
      <c r="B1" s="320"/>
      <c r="C1" s="320"/>
      <c r="D1" s="320"/>
      <c r="E1" s="320"/>
      <c r="F1" s="320"/>
      <c r="G1" s="320"/>
      <c r="H1" s="320"/>
      <c r="I1" s="320"/>
      <c r="J1" s="61"/>
      <c r="K1" s="61"/>
      <c r="L1" s="60"/>
      <c r="M1" s="60"/>
      <c r="N1" s="60"/>
    </row>
    <row r="2" spans="1:22" ht="32.25" customHeight="1">
      <c r="A2" s="314" t="s">
        <v>99</v>
      </c>
      <c r="B2" s="318" t="s">
        <v>100</v>
      </c>
      <c r="C2" s="321" t="s">
        <v>101</v>
      </c>
      <c r="D2" s="322"/>
      <c r="E2" s="323"/>
      <c r="F2" s="59"/>
      <c r="G2" s="312" t="s">
        <v>102</v>
      </c>
      <c r="H2" s="313"/>
      <c r="I2" s="313"/>
      <c r="J2" s="316" t="s">
        <v>103</v>
      </c>
      <c r="K2" s="317"/>
      <c r="L2" s="312" t="s">
        <v>104</v>
      </c>
      <c r="M2" s="313"/>
      <c r="N2" s="313"/>
      <c r="O2" s="310" t="s">
        <v>105</v>
      </c>
      <c r="P2" s="311"/>
      <c r="Q2" s="312" t="s">
        <v>106</v>
      </c>
      <c r="R2" s="313"/>
      <c r="S2" s="313"/>
      <c r="T2" s="307" t="s">
        <v>107</v>
      </c>
      <c r="U2" s="308"/>
      <c r="V2" s="309"/>
    </row>
    <row r="3" spans="1:22" ht="15.75" thickBot="1">
      <c r="A3" s="315"/>
      <c r="B3" s="319"/>
      <c r="C3" s="58" t="s">
        <v>108</v>
      </c>
      <c r="D3" s="57" t="s">
        <v>109</v>
      </c>
      <c r="E3" s="56" t="s">
        <v>110</v>
      </c>
      <c r="F3" s="55" t="s">
        <v>111</v>
      </c>
      <c r="G3" s="50" t="s">
        <v>8</v>
      </c>
      <c r="H3" s="49" t="s">
        <v>9</v>
      </c>
      <c r="I3" s="48" t="s">
        <v>10</v>
      </c>
      <c r="J3" s="54" t="s">
        <v>112</v>
      </c>
      <c r="K3" s="53" t="s">
        <v>113</v>
      </c>
      <c r="L3" s="50" t="s">
        <v>8</v>
      </c>
      <c r="M3" s="49" t="s">
        <v>9</v>
      </c>
      <c r="N3" s="48" t="s">
        <v>10</v>
      </c>
      <c r="O3" s="52" t="s">
        <v>112</v>
      </c>
      <c r="P3" s="51" t="s">
        <v>114</v>
      </c>
      <c r="Q3" s="50" t="s">
        <v>8</v>
      </c>
      <c r="R3" s="49" t="s">
        <v>9</v>
      </c>
      <c r="S3" s="48" t="s">
        <v>10</v>
      </c>
      <c r="T3" s="47" t="s">
        <v>8</v>
      </c>
      <c r="U3" s="46" t="s">
        <v>9</v>
      </c>
      <c r="V3" s="45" t="s">
        <v>10</v>
      </c>
    </row>
    <row r="4" spans="1:22" ht="15">
      <c r="A4" s="44" t="s">
        <v>115</v>
      </c>
      <c r="B4" s="43" t="s">
        <v>116</v>
      </c>
      <c r="C4" s="20">
        <f t="shared" ref="C4:C35" si="0">D4*1000</f>
        <v>45.399023087003606</v>
      </c>
      <c r="D4" s="42">
        <v>4.5399023087003602E-2</v>
      </c>
      <c r="E4" s="18">
        <f t="shared" ref="E4:E35" si="1">F4*1000</f>
        <v>250</v>
      </c>
      <c r="F4" s="41">
        <v>0.25</v>
      </c>
      <c r="G4" s="16">
        <v>50</v>
      </c>
      <c r="H4" s="15">
        <v>150</v>
      </c>
      <c r="I4" s="38" t="s">
        <v>13</v>
      </c>
      <c r="J4" s="32">
        <v>3.07</v>
      </c>
      <c r="K4" s="40">
        <v>25</v>
      </c>
      <c r="L4" s="16">
        <v>50</v>
      </c>
      <c r="M4" s="15">
        <v>150</v>
      </c>
      <c r="N4" s="38" t="s">
        <v>13</v>
      </c>
      <c r="O4" s="32">
        <v>6.1062554136973715</v>
      </c>
      <c r="P4" s="39">
        <v>25</v>
      </c>
      <c r="Q4" s="11">
        <v>50</v>
      </c>
      <c r="R4" s="10">
        <v>150</v>
      </c>
      <c r="S4" s="38" t="s">
        <v>13</v>
      </c>
      <c r="T4" s="37">
        <v>50</v>
      </c>
      <c r="U4" s="36">
        <v>150</v>
      </c>
      <c r="V4" s="18">
        <v>20</v>
      </c>
    </row>
    <row r="5" spans="1:22" ht="15">
      <c r="A5" s="22" t="s">
        <v>117</v>
      </c>
      <c r="B5" s="21" t="s">
        <v>118</v>
      </c>
      <c r="C5" s="20">
        <f t="shared" si="0"/>
        <v>30.114581162607699</v>
      </c>
      <c r="D5" s="31">
        <v>3.01145811626077E-2</v>
      </c>
      <c r="E5" s="18">
        <f t="shared" si="1"/>
        <v>250</v>
      </c>
      <c r="F5" s="30">
        <v>0.25</v>
      </c>
      <c r="G5" s="9" t="s">
        <v>119</v>
      </c>
      <c r="H5" s="9" t="s">
        <v>119</v>
      </c>
      <c r="I5" s="9" t="s">
        <v>119</v>
      </c>
      <c r="J5" s="29">
        <v>3.54</v>
      </c>
      <c r="K5" s="28">
        <v>25</v>
      </c>
      <c r="L5" s="9" t="s">
        <v>119</v>
      </c>
      <c r="M5" s="9" t="s">
        <v>119</v>
      </c>
      <c r="N5" s="9" t="s">
        <v>119</v>
      </c>
      <c r="O5" s="27">
        <v>5.0876960585597173</v>
      </c>
      <c r="P5" s="26">
        <v>25</v>
      </c>
      <c r="Q5" s="9" t="s">
        <v>119</v>
      </c>
      <c r="R5" s="9" t="s">
        <v>119</v>
      </c>
      <c r="S5" s="9" t="s">
        <v>119</v>
      </c>
      <c r="T5" s="25">
        <v>50</v>
      </c>
      <c r="U5" s="24">
        <v>150</v>
      </c>
      <c r="V5" s="23">
        <v>20</v>
      </c>
    </row>
    <row r="6" spans="1:22" ht="15">
      <c r="A6" s="22" t="s">
        <v>120</v>
      </c>
      <c r="B6" s="21" t="s">
        <v>121</v>
      </c>
      <c r="C6" s="20">
        <f t="shared" si="0"/>
        <v>24.303091631665918</v>
      </c>
      <c r="D6" s="31">
        <v>2.4303091631665916E-2</v>
      </c>
      <c r="E6" s="18">
        <f t="shared" si="1"/>
        <v>250</v>
      </c>
      <c r="F6" s="30">
        <v>0.25</v>
      </c>
      <c r="G6" s="16">
        <v>50</v>
      </c>
      <c r="H6" s="15">
        <v>150</v>
      </c>
      <c r="I6" s="9" t="s">
        <v>13</v>
      </c>
      <c r="J6" s="27">
        <v>5.5</v>
      </c>
      <c r="K6" s="28">
        <v>25</v>
      </c>
      <c r="L6" s="11">
        <v>50</v>
      </c>
      <c r="M6" s="10">
        <v>150</v>
      </c>
      <c r="N6" s="9" t="s">
        <v>13</v>
      </c>
      <c r="O6" s="27">
        <v>6.1738669901645693</v>
      </c>
      <c r="P6" s="26">
        <v>25</v>
      </c>
      <c r="Q6" s="11">
        <v>50</v>
      </c>
      <c r="R6" s="10">
        <v>150</v>
      </c>
      <c r="S6" s="9" t="s">
        <v>13</v>
      </c>
      <c r="T6" s="25">
        <v>50</v>
      </c>
      <c r="U6" s="24">
        <v>150</v>
      </c>
      <c r="V6" s="23">
        <v>20</v>
      </c>
    </row>
    <row r="7" spans="1:22" ht="15">
      <c r="A7" s="22" t="s">
        <v>122</v>
      </c>
      <c r="B7" s="21" t="s">
        <v>123</v>
      </c>
      <c r="C7" s="20">
        <f t="shared" si="0"/>
        <v>92.899999999999991</v>
      </c>
      <c r="D7" s="31">
        <v>9.2899999999999996E-2</v>
      </c>
      <c r="E7" s="18">
        <f t="shared" si="1"/>
        <v>250</v>
      </c>
      <c r="F7" s="30">
        <v>0.25</v>
      </c>
      <c r="G7" s="16">
        <v>50</v>
      </c>
      <c r="H7" s="15">
        <v>150</v>
      </c>
      <c r="I7" s="9" t="s">
        <v>13</v>
      </c>
      <c r="J7" s="27">
        <v>7.11</v>
      </c>
      <c r="K7" s="28">
        <v>25</v>
      </c>
      <c r="L7" s="11">
        <v>50</v>
      </c>
      <c r="M7" s="10">
        <v>150</v>
      </c>
      <c r="N7" s="9" t="s">
        <v>13</v>
      </c>
      <c r="O7" s="27">
        <v>6.7744363641794934</v>
      </c>
      <c r="P7" s="26">
        <v>25</v>
      </c>
      <c r="Q7" s="11">
        <v>50</v>
      </c>
      <c r="R7" s="10">
        <v>150</v>
      </c>
      <c r="S7" s="9" t="s">
        <v>13</v>
      </c>
      <c r="T7" s="25">
        <v>50</v>
      </c>
      <c r="U7" s="24">
        <v>150</v>
      </c>
      <c r="V7" s="23">
        <v>20</v>
      </c>
    </row>
    <row r="8" spans="1:22" ht="15">
      <c r="A8" s="22" t="s">
        <v>124</v>
      </c>
      <c r="B8" s="21" t="s">
        <v>125</v>
      </c>
      <c r="C8" s="20">
        <f t="shared" si="0"/>
        <v>24.567109386317384</v>
      </c>
      <c r="D8" s="31">
        <v>2.4567109386317385E-2</v>
      </c>
      <c r="E8" s="18">
        <f t="shared" si="1"/>
        <v>250</v>
      </c>
      <c r="F8" s="30">
        <v>0.25</v>
      </c>
      <c r="G8" s="9" t="s">
        <v>119</v>
      </c>
      <c r="H8" s="9" t="s">
        <v>119</v>
      </c>
      <c r="I8" s="9" t="s">
        <v>119</v>
      </c>
      <c r="J8" s="27">
        <v>2.68</v>
      </c>
      <c r="K8" s="28">
        <v>25</v>
      </c>
      <c r="L8" s="9" t="s">
        <v>119</v>
      </c>
      <c r="M8" s="9" t="s">
        <v>119</v>
      </c>
      <c r="N8" s="9" t="s">
        <v>119</v>
      </c>
      <c r="O8" s="27">
        <v>1.7896698067101438</v>
      </c>
      <c r="P8" s="26">
        <v>25</v>
      </c>
      <c r="Q8" s="9" t="s">
        <v>119</v>
      </c>
      <c r="R8" s="9" t="s">
        <v>119</v>
      </c>
      <c r="S8" s="9" t="s">
        <v>119</v>
      </c>
      <c r="T8" s="25">
        <v>50</v>
      </c>
      <c r="U8" s="24">
        <v>150</v>
      </c>
      <c r="V8" s="23">
        <v>20</v>
      </c>
    </row>
    <row r="9" spans="1:22" ht="15">
      <c r="A9" s="22" t="s">
        <v>126</v>
      </c>
      <c r="B9" s="21" t="s">
        <v>127</v>
      </c>
      <c r="C9" s="20">
        <f t="shared" si="0"/>
        <v>31.66726513753143</v>
      </c>
      <c r="D9" s="31">
        <v>3.1667265137531431E-2</v>
      </c>
      <c r="E9" s="18">
        <f t="shared" si="1"/>
        <v>250</v>
      </c>
      <c r="F9" s="30">
        <v>0.25</v>
      </c>
      <c r="G9" s="9" t="s">
        <v>119</v>
      </c>
      <c r="H9" s="9" t="s">
        <v>119</v>
      </c>
      <c r="I9" s="9" t="s">
        <v>119</v>
      </c>
      <c r="J9" s="27">
        <v>3.9</v>
      </c>
      <c r="K9" s="28">
        <v>25</v>
      </c>
      <c r="L9" s="9" t="s">
        <v>119</v>
      </c>
      <c r="M9" s="9" t="s">
        <v>119</v>
      </c>
      <c r="N9" s="9" t="s">
        <v>119</v>
      </c>
      <c r="O9" s="27">
        <v>2.2732335539397908</v>
      </c>
      <c r="P9" s="26">
        <v>25</v>
      </c>
      <c r="Q9" s="9" t="s">
        <v>119</v>
      </c>
      <c r="R9" s="9" t="s">
        <v>119</v>
      </c>
      <c r="S9" s="9" t="s">
        <v>119</v>
      </c>
      <c r="T9" s="25">
        <v>50</v>
      </c>
      <c r="U9" s="24">
        <v>150</v>
      </c>
      <c r="V9" s="23">
        <v>20</v>
      </c>
    </row>
    <row r="10" spans="1:22" ht="15">
      <c r="A10" s="22" t="s">
        <v>128</v>
      </c>
      <c r="B10" s="21" t="s">
        <v>129</v>
      </c>
      <c r="C10" s="20">
        <f t="shared" si="0"/>
        <v>23.679455853967706</v>
      </c>
      <c r="D10" s="31">
        <v>2.3679455853967708E-2</v>
      </c>
      <c r="E10" s="18">
        <f t="shared" si="1"/>
        <v>250</v>
      </c>
      <c r="F10" s="30">
        <v>0.25</v>
      </c>
      <c r="G10" s="9" t="s">
        <v>119</v>
      </c>
      <c r="H10" s="9" t="s">
        <v>119</v>
      </c>
      <c r="I10" s="9" t="s">
        <v>119</v>
      </c>
      <c r="J10" s="29">
        <v>4.4000000000000004</v>
      </c>
      <c r="K10" s="28">
        <v>25</v>
      </c>
      <c r="L10" s="9" t="s">
        <v>119</v>
      </c>
      <c r="M10" s="9" t="s">
        <v>119</v>
      </c>
      <c r="N10" s="9" t="s">
        <v>119</v>
      </c>
      <c r="O10" s="27">
        <v>2.4515999961954251</v>
      </c>
      <c r="P10" s="26">
        <v>25</v>
      </c>
      <c r="Q10" s="9" t="s">
        <v>119</v>
      </c>
      <c r="R10" s="9" t="s">
        <v>119</v>
      </c>
      <c r="S10" s="9" t="s">
        <v>119</v>
      </c>
      <c r="T10" s="25">
        <v>50</v>
      </c>
      <c r="U10" s="24">
        <v>150</v>
      </c>
      <c r="V10" s="23">
        <v>20</v>
      </c>
    </row>
    <row r="11" spans="1:22" ht="15">
      <c r="A11" s="22" t="s">
        <v>130</v>
      </c>
      <c r="B11" s="21" t="s">
        <v>131</v>
      </c>
      <c r="C11" s="20">
        <f t="shared" si="0"/>
        <v>39.598068801674465</v>
      </c>
      <c r="D11" s="31">
        <v>3.9598068801674463E-2</v>
      </c>
      <c r="E11" s="18">
        <f t="shared" si="1"/>
        <v>250</v>
      </c>
      <c r="F11" s="30">
        <v>0.25</v>
      </c>
      <c r="G11" s="9" t="s">
        <v>119</v>
      </c>
      <c r="H11" s="9" t="s">
        <v>119</v>
      </c>
      <c r="I11" s="9" t="s">
        <v>119</v>
      </c>
      <c r="J11" s="29">
        <v>3.86</v>
      </c>
      <c r="K11" s="28">
        <v>25</v>
      </c>
      <c r="L11" s="9" t="s">
        <v>119</v>
      </c>
      <c r="M11" s="9" t="s">
        <v>119</v>
      </c>
      <c r="N11" s="9" t="s">
        <v>119</v>
      </c>
      <c r="O11" s="27">
        <v>6.4714157230706784</v>
      </c>
      <c r="P11" s="26">
        <v>25</v>
      </c>
      <c r="Q11" s="9" t="s">
        <v>119</v>
      </c>
      <c r="R11" s="9" t="s">
        <v>119</v>
      </c>
      <c r="S11" s="9" t="s">
        <v>119</v>
      </c>
      <c r="T11" s="25">
        <v>50</v>
      </c>
      <c r="U11" s="24">
        <v>150</v>
      </c>
      <c r="V11" s="23">
        <v>20</v>
      </c>
    </row>
    <row r="12" spans="1:22" ht="15">
      <c r="A12" s="22" t="s">
        <v>132</v>
      </c>
      <c r="B12" s="21" t="s">
        <v>133</v>
      </c>
      <c r="C12" s="20">
        <f t="shared" si="0"/>
        <v>26.83646624491195</v>
      </c>
      <c r="D12" s="31">
        <v>2.6836466244911952E-2</v>
      </c>
      <c r="E12" s="18">
        <f t="shared" si="1"/>
        <v>250</v>
      </c>
      <c r="F12" s="30">
        <v>0.25</v>
      </c>
      <c r="G12" s="9" t="s">
        <v>119</v>
      </c>
      <c r="H12" s="9" t="s">
        <v>119</v>
      </c>
      <c r="I12" s="9" t="s">
        <v>119</v>
      </c>
      <c r="J12" s="27">
        <v>3.36</v>
      </c>
      <c r="K12" s="28">
        <v>25</v>
      </c>
      <c r="L12" s="9" t="s">
        <v>119</v>
      </c>
      <c r="M12" s="9" t="s">
        <v>119</v>
      </c>
      <c r="N12" s="9" t="s">
        <v>119</v>
      </c>
      <c r="O12" s="27">
        <v>3.0408701472466535</v>
      </c>
      <c r="P12" s="26">
        <v>25</v>
      </c>
      <c r="Q12" s="9" t="s">
        <v>119</v>
      </c>
      <c r="R12" s="9" t="s">
        <v>119</v>
      </c>
      <c r="S12" s="9" t="s">
        <v>119</v>
      </c>
      <c r="T12" s="25">
        <v>50</v>
      </c>
      <c r="U12" s="24">
        <v>150</v>
      </c>
      <c r="V12" s="23">
        <v>20</v>
      </c>
    </row>
    <row r="13" spans="1:22" ht="15">
      <c r="A13" s="22" t="s">
        <v>134</v>
      </c>
      <c r="B13" s="21" t="s">
        <v>135</v>
      </c>
      <c r="C13" s="20">
        <f t="shared" si="0"/>
        <v>84.8</v>
      </c>
      <c r="D13" s="31">
        <v>8.48E-2</v>
      </c>
      <c r="E13" s="18">
        <f t="shared" si="1"/>
        <v>250</v>
      </c>
      <c r="F13" s="30">
        <v>0.25</v>
      </c>
      <c r="G13" s="9" t="s">
        <v>119</v>
      </c>
      <c r="H13" s="9" t="s">
        <v>119</v>
      </c>
      <c r="I13" s="9" t="s">
        <v>119</v>
      </c>
      <c r="J13" s="29">
        <v>7.31</v>
      </c>
      <c r="K13" s="28">
        <v>25</v>
      </c>
      <c r="L13" s="9" t="s">
        <v>119</v>
      </c>
      <c r="M13" s="9" t="s">
        <v>119</v>
      </c>
      <c r="N13" s="9" t="s">
        <v>119</v>
      </c>
      <c r="O13" s="27">
        <v>9.7100000000000009</v>
      </c>
      <c r="P13" s="26">
        <v>25</v>
      </c>
      <c r="Q13" s="9" t="s">
        <v>119</v>
      </c>
      <c r="R13" s="9" t="s">
        <v>119</v>
      </c>
      <c r="S13" s="9" t="s">
        <v>119</v>
      </c>
      <c r="T13" s="25">
        <v>50</v>
      </c>
      <c r="U13" s="24">
        <v>150</v>
      </c>
      <c r="V13" s="23">
        <v>20</v>
      </c>
    </row>
    <row r="14" spans="1:22" ht="15">
      <c r="A14" s="22" t="s">
        <v>136</v>
      </c>
      <c r="B14" s="21" t="s">
        <v>137</v>
      </c>
      <c r="C14" s="20">
        <f t="shared" si="0"/>
        <v>35.72347355650269</v>
      </c>
      <c r="D14" s="31">
        <v>3.572347355650269E-2</v>
      </c>
      <c r="E14" s="18">
        <f t="shared" si="1"/>
        <v>250</v>
      </c>
      <c r="F14" s="30">
        <v>0.25</v>
      </c>
      <c r="G14" s="9" t="s">
        <v>119</v>
      </c>
      <c r="H14" s="9" t="s">
        <v>119</v>
      </c>
      <c r="I14" s="9" t="s">
        <v>119</v>
      </c>
      <c r="J14" s="27">
        <v>2.75</v>
      </c>
      <c r="K14" s="28">
        <v>25</v>
      </c>
      <c r="L14" s="9" t="s">
        <v>119</v>
      </c>
      <c r="M14" s="9" t="s">
        <v>119</v>
      </c>
      <c r="N14" s="9" t="s">
        <v>119</v>
      </c>
      <c r="O14" s="27">
        <v>3.3003236651168701</v>
      </c>
      <c r="P14" s="26">
        <v>25</v>
      </c>
      <c r="Q14" s="9" t="s">
        <v>119</v>
      </c>
      <c r="R14" s="9" t="s">
        <v>119</v>
      </c>
      <c r="S14" s="9" t="s">
        <v>119</v>
      </c>
      <c r="T14" s="25">
        <v>50</v>
      </c>
      <c r="U14" s="24">
        <v>150</v>
      </c>
      <c r="V14" s="23">
        <v>20</v>
      </c>
    </row>
    <row r="15" spans="1:22" ht="15">
      <c r="A15" s="22" t="s">
        <v>138</v>
      </c>
      <c r="B15" s="21" t="s">
        <v>139</v>
      </c>
      <c r="C15" s="35">
        <f t="shared" si="0"/>
        <v>660</v>
      </c>
      <c r="D15" s="31">
        <v>0.66</v>
      </c>
      <c r="E15" s="18">
        <f t="shared" si="1"/>
        <v>2450</v>
      </c>
      <c r="F15" s="30">
        <v>2.4500000000000002</v>
      </c>
      <c r="G15" s="9" t="s">
        <v>119</v>
      </c>
      <c r="H15" s="9" t="s">
        <v>119</v>
      </c>
      <c r="I15" s="9" t="s">
        <v>119</v>
      </c>
      <c r="J15" s="33">
        <v>117</v>
      </c>
      <c r="K15" s="28">
        <v>174</v>
      </c>
      <c r="L15" s="9" t="s">
        <v>119</v>
      </c>
      <c r="M15" s="9" t="s">
        <v>119</v>
      </c>
      <c r="N15" s="9" t="s">
        <v>119</v>
      </c>
      <c r="O15" s="33">
        <v>97.967839392936384</v>
      </c>
      <c r="P15" s="26">
        <v>245</v>
      </c>
      <c r="Q15" s="9" t="s">
        <v>119</v>
      </c>
      <c r="R15" s="9" t="s">
        <v>119</v>
      </c>
      <c r="S15" s="9" t="s">
        <v>119</v>
      </c>
      <c r="T15" s="25">
        <v>50</v>
      </c>
      <c r="U15" s="24">
        <v>150</v>
      </c>
      <c r="V15" s="23">
        <v>20</v>
      </c>
    </row>
    <row r="16" spans="1:22" ht="15">
      <c r="A16" s="22" t="s">
        <v>140</v>
      </c>
      <c r="B16" s="21" t="s">
        <v>140</v>
      </c>
      <c r="C16" s="20">
        <f t="shared" si="0"/>
        <v>70.857876552025857</v>
      </c>
      <c r="D16" s="31">
        <v>7.0857876552025856E-2</v>
      </c>
      <c r="E16" s="18">
        <f t="shared" si="1"/>
        <v>500</v>
      </c>
      <c r="F16" s="30">
        <v>0.5</v>
      </c>
      <c r="G16" s="9" t="s">
        <v>119</v>
      </c>
      <c r="H16" s="9" t="s">
        <v>119</v>
      </c>
      <c r="I16" s="9" t="s">
        <v>119</v>
      </c>
      <c r="J16" s="33">
        <v>7.24</v>
      </c>
      <c r="K16" s="28">
        <v>50</v>
      </c>
      <c r="L16" s="9" t="s">
        <v>119</v>
      </c>
      <c r="M16" s="9" t="s">
        <v>119</v>
      </c>
      <c r="N16" s="9" t="s">
        <v>119</v>
      </c>
      <c r="O16" s="27">
        <v>4.8187229228887274</v>
      </c>
      <c r="P16" s="26">
        <v>50</v>
      </c>
      <c r="Q16" s="9" t="s">
        <v>119</v>
      </c>
      <c r="R16" s="9" t="s">
        <v>119</v>
      </c>
      <c r="S16" s="9" t="s">
        <v>119</v>
      </c>
      <c r="T16" s="25">
        <v>50</v>
      </c>
      <c r="U16" s="24">
        <v>150</v>
      </c>
      <c r="V16" s="23">
        <v>20</v>
      </c>
    </row>
    <row r="17" spans="1:22" ht="15">
      <c r="A17" s="22" t="s">
        <v>141</v>
      </c>
      <c r="B17" s="21" t="s">
        <v>142</v>
      </c>
      <c r="C17" s="20">
        <f t="shared" si="0"/>
        <v>53.699999999999996</v>
      </c>
      <c r="D17" s="31">
        <v>5.3699999999999998E-2</v>
      </c>
      <c r="E17" s="18">
        <f t="shared" si="1"/>
        <v>330</v>
      </c>
      <c r="F17" s="30">
        <v>0.33</v>
      </c>
      <c r="G17" s="16">
        <v>50</v>
      </c>
      <c r="H17" s="15">
        <v>150</v>
      </c>
      <c r="I17" s="9" t="s">
        <v>13</v>
      </c>
      <c r="J17" s="27">
        <v>6.58</v>
      </c>
      <c r="K17" s="26">
        <v>50</v>
      </c>
      <c r="L17" s="11">
        <v>50</v>
      </c>
      <c r="M17" s="10">
        <v>150</v>
      </c>
      <c r="N17" s="9" t="s">
        <v>13</v>
      </c>
      <c r="O17" s="27">
        <v>4.160185115035528</v>
      </c>
      <c r="P17" s="26">
        <v>33</v>
      </c>
      <c r="Q17" s="11">
        <v>50</v>
      </c>
      <c r="R17" s="10">
        <v>150</v>
      </c>
      <c r="S17" s="9" t="s">
        <v>13</v>
      </c>
      <c r="T17" s="25">
        <v>50</v>
      </c>
      <c r="U17" s="24">
        <v>150</v>
      </c>
      <c r="V17" s="23">
        <v>20</v>
      </c>
    </row>
    <row r="18" spans="1:22" ht="15">
      <c r="A18" s="22" t="s">
        <v>143</v>
      </c>
      <c r="B18" s="21" t="s">
        <v>144</v>
      </c>
      <c r="C18" s="20">
        <f t="shared" si="0"/>
        <v>42.1</v>
      </c>
      <c r="D18" s="31">
        <v>4.2099999999999999E-2</v>
      </c>
      <c r="E18" s="18">
        <f t="shared" si="1"/>
        <v>250</v>
      </c>
      <c r="F18" s="30">
        <v>0.25</v>
      </c>
      <c r="G18" s="16">
        <v>50</v>
      </c>
      <c r="H18" s="15">
        <v>150</v>
      </c>
      <c r="I18" s="9" t="s">
        <v>13</v>
      </c>
      <c r="J18" s="27">
        <v>3.98</v>
      </c>
      <c r="K18" s="26">
        <v>50</v>
      </c>
      <c r="L18" s="11">
        <v>50</v>
      </c>
      <c r="M18" s="10">
        <v>150</v>
      </c>
      <c r="N18" s="9" t="s">
        <v>13</v>
      </c>
      <c r="O18" s="27">
        <v>2.9422661495866125</v>
      </c>
      <c r="P18" s="26">
        <v>25</v>
      </c>
      <c r="Q18" s="11">
        <v>50</v>
      </c>
      <c r="R18" s="10">
        <v>150</v>
      </c>
      <c r="S18" s="9" t="s">
        <v>13</v>
      </c>
      <c r="T18" s="25">
        <v>50</v>
      </c>
      <c r="U18" s="24">
        <v>150</v>
      </c>
      <c r="V18" s="23">
        <v>20</v>
      </c>
    </row>
    <row r="19" spans="1:22" ht="15">
      <c r="A19" s="22" t="s">
        <v>145</v>
      </c>
      <c r="B19" s="21" t="s">
        <v>145</v>
      </c>
      <c r="C19" s="20">
        <f t="shared" si="0"/>
        <v>110</v>
      </c>
      <c r="D19" s="31">
        <v>0.11</v>
      </c>
      <c r="E19" s="18">
        <f t="shared" si="1"/>
        <v>500</v>
      </c>
      <c r="F19" s="30">
        <v>0.5</v>
      </c>
      <c r="G19" s="9" t="s">
        <v>119</v>
      </c>
      <c r="H19" s="9" t="s">
        <v>119</v>
      </c>
      <c r="I19" s="9" t="s">
        <v>119</v>
      </c>
      <c r="J19" s="34">
        <v>12.4</v>
      </c>
      <c r="K19" s="28">
        <v>50</v>
      </c>
      <c r="L19" s="9" t="s">
        <v>119</v>
      </c>
      <c r="M19" s="9" t="s">
        <v>119</v>
      </c>
      <c r="N19" s="9" t="s">
        <v>119</v>
      </c>
      <c r="O19" s="33">
        <v>16.478425178963295</v>
      </c>
      <c r="P19" s="26">
        <v>50</v>
      </c>
      <c r="Q19" s="9" t="s">
        <v>119</v>
      </c>
      <c r="R19" s="9" t="s">
        <v>119</v>
      </c>
      <c r="S19" s="9" t="s">
        <v>119</v>
      </c>
      <c r="T19" s="25">
        <v>50</v>
      </c>
      <c r="U19" s="24">
        <v>150</v>
      </c>
      <c r="V19" s="23">
        <v>20</v>
      </c>
    </row>
    <row r="20" spans="1:22" ht="15">
      <c r="A20" s="22" t="s">
        <v>146</v>
      </c>
      <c r="B20" s="21" t="s">
        <v>147</v>
      </c>
      <c r="C20" s="20">
        <f t="shared" si="0"/>
        <v>57.8</v>
      </c>
      <c r="D20" s="31">
        <v>5.7799999999999997E-2</v>
      </c>
      <c r="E20" s="18">
        <f t="shared" si="1"/>
        <v>250</v>
      </c>
      <c r="F20" s="30">
        <v>0.25</v>
      </c>
      <c r="G20" s="9" t="s">
        <v>119</v>
      </c>
      <c r="H20" s="9" t="s">
        <v>119</v>
      </c>
      <c r="I20" s="9" t="s">
        <v>119</v>
      </c>
      <c r="J20" s="29">
        <v>6.96</v>
      </c>
      <c r="K20" s="28">
        <v>25</v>
      </c>
      <c r="L20" s="9" t="s">
        <v>119</v>
      </c>
      <c r="M20" s="9" t="s">
        <v>119</v>
      </c>
      <c r="N20" s="9" t="s">
        <v>119</v>
      </c>
      <c r="O20" s="27">
        <v>7.3157866291558431</v>
      </c>
      <c r="P20" s="26">
        <v>25</v>
      </c>
      <c r="Q20" s="9" t="s">
        <v>119</v>
      </c>
      <c r="R20" s="9" t="s">
        <v>119</v>
      </c>
      <c r="S20" s="9" t="s">
        <v>119</v>
      </c>
      <c r="T20" s="25">
        <v>50</v>
      </c>
      <c r="U20" s="24">
        <v>150</v>
      </c>
      <c r="V20" s="23">
        <v>20</v>
      </c>
    </row>
    <row r="21" spans="1:22" ht="15">
      <c r="A21" s="22" t="s">
        <v>148</v>
      </c>
      <c r="B21" s="21" t="s">
        <v>149</v>
      </c>
      <c r="C21" s="20">
        <f t="shared" si="0"/>
        <v>26.173268517106688</v>
      </c>
      <c r="D21" s="31">
        <v>2.6173268517106687E-2</v>
      </c>
      <c r="E21" s="18">
        <f t="shared" si="1"/>
        <v>250</v>
      </c>
      <c r="F21" s="30">
        <v>0.25</v>
      </c>
      <c r="G21" s="9" t="s">
        <v>119</v>
      </c>
      <c r="H21" s="9" t="s">
        <v>119</v>
      </c>
      <c r="I21" s="9" t="s">
        <v>119</v>
      </c>
      <c r="J21" s="27">
        <v>2.81</v>
      </c>
      <c r="K21" s="28">
        <v>25</v>
      </c>
      <c r="L21" s="9" t="s">
        <v>119</v>
      </c>
      <c r="M21" s="9" t="s">
        <v>119</v>
      </c>
      <c r="N21" s="9" t="s">
        <v>119</v>
      </c>
      <c r="O21" s="27">
        <v>1.8093811345387587</v>
      </c>
      <c r="P21" s="26">
        <v>25</v>
      </c>
      <c r="Q21" s="9" t="s">
        <v>119</v>
      </c>
      <c r="R21" s="9" t="s">
        <v>119</v>
      </c>
      <c r="S21" s="9" t="s">
        <v>119</v>
      </c>
      <c r="T21" s="25">
        <v>50</v>
      </c>
      <c r="U21" s="24">
        <v>150</v>
      </c>
      <c r="V21" s="23">
        <v>20</v>
      </c>
    </row>
    <row r="22" spans="1:22" ht="15">
      <c r="A22" s="22" t="s">
        <v>150</v>
      </c>
      <c r="B22" s="21" t="s">
        <v>151</v>
      </c>
      <c r="C22" s="20">
        <f t="shared" si="0"/>
        <v>17.525529141532765</v>
      </c>
      <c r="D22" s="31">
        <v>1.7525529141532766E-2</v>
      </c>
      <c r="E22" s="18">
        <f t="shared" si="1"/>
        <v>250</v>
      </c>
      <c r="F22" s="30">
        <v>0.25</v>
      </c>
      <c r="G22" s="9" t="s">
        <v>119</v>
      </c>
      <c r="H22" s="9" t="s">
        <v>119</v>
      </c>
      <c r="I22" s="9" t="s">
        <v>119</v>
      </c>
      <c r="J22" s="27">
        <v>3.19</v>
      </c>
      <c r="K22" s="28">
        <v>25</v>
      </c>
      <c r="L22" s="9" t="s">
        <v>119</v>
      </c>
      <c r="M22" s="9" t="s">
        <v>119</v>
      </c>
      <c r="N22" s="9" t="s">
        <v>119</v>
      </c>
      <c r="O22" s="27">
        <v>1.4716324982155606</v>
      </c>
      <c r="P22" s="26">
        <v>25</v>
      </c>
      <c r="Q22" s="9" t="s">
        <v>119</v>
      </c>
      <c r="R22" s="9" t="s">
        <v>119</v>
      </c>
      <c r="S22" s="9" t="s">
        <v>119</v>
      </c>
      <c r="T22" s="25">
        <v>50</v>
      </c>
      <c r="U22" s="24">
        <v>150</v>
      </c>
      <c r="V22" s="23">
        <v>20</v>
      </c>
    </row>
    <row r="23" spans="1:22" ht="15">
      <c r="A23" s="22" t="s">
        <v>152</v>
      </c>
      <c r="B23" s="21" t="s">
        <v>153</v>
      </c>
      <c r="C23" s="20">
        <f t="shared" si="0"/>
        <v>43.1</v>
      </c>
      <c r="D23" s="31">
        <v>4.3099999999999999E-2</v>
      </c>
      <c r="E23" s="18">
        <f t="shared" si="1"/>
        <v>250</v>
      </c>
      <c r="F23" s="30">
        <v>0.25</v>
      </c>
      <c r="G23" s="9" t="s">
        <v>119</v>
      </c>
      <c r="H23" s="9" t="s">
        <v>119</v>
      </c>
      <c r="I23" s="9" t="s">
        <v>119</v>
      </c>
      <c r="J23" s="29">
        <v>8.49</v>
      </c>
      <c r="K23" s="28">
        <v>25</v>
      </c>
      <c r="L23" s="9" t="s">
        <v>119</v>
      </c>
      <c r="M23" s="9" t="s">
        <v>119</v>
      </c>
      <c r="N23" s="9" t="s">
        <v>119</v>
      </c>
      <c r="O23" s="27">
        <v>6.4994253605986554</v>
      </c>
      <c r="P23" s="26">
        <v>25</v>
      </c>
      <c r="Q23" s="9" t="s">
        <v>119</v>
      </c>
      <c r="R23" s="9" t="s">
        <v>119</v>
      </c>
      <c r="S23" s="9" t="s">
        <v>119</v>
      </c>
      <c r="T23" s="25">
        <v>50</v>
      </c>
      <c r="U23" s="24">
        <v>150</v>
      </c>
      <c r="V23" s="23">
        <v>20</v>
      </c>
    </row>
    <row r="24" spans="1:22" ht="15">
      <c r="A24" s="22" t="s">
        <v>154</v>
      </c>
      <c r="B24" s="21" t="s">
        <v>155</v>
      </c>
      <c r="C24" s="20">
        <f t="shared" si="0"/>
        <v>36.4</v>
      </c>
      <c r="D24" s="31">
        <v>3.6400000000000002E-2</v>
      </c>
      <c r="E24" s="18">
        <f t="shared" si="1"/>
        <v>250</v>
      </c>
      <c r="F24" s="30">
        <v>0.25</v>
      </c>
      <c r="G24" s="9" t="s">
        <v>119</v>
      </c>
      <c r="H24" s="9" t="s">
        <v>119</v>
      </c>
      <c r="I24" s="9" t="s">
        <v>119</v>
      </c>
      <c r="J24" s="27">
        <v>5.99</v>
      </c>
      <c r="K24" s="28">
        <v>25</v>
      </c>
      <c r="L24" s="9" t="s">
        <v>119</v>
      </c>
      <c r="M24" s="9" t="s">
        <v>119</v>
      </c>
      <c r="N24" s="9" t="s">
        <v>119</v>
      </c>
      <c r="O24" s="27">
        <v>6.8100383809813954</v>
      </c>
      <c r="P24" s="26">
        <v>25</v>
      </c>
      <c r="Q24" s="9" t="s">
        <v>119</v>
      </c>
      <c r="R24" s="9" t="s">
        <v>119</v>
      </c>
      <c r="S24" s="9" t="s">
        <v>119</v>
      </c>
      <c r="T24" s="25">
        <v>50</v>
      </c>
      <c r="U24" s="24">
        <v>150</v>
      </c>
      <c r="V24" s="23">
        <v>20</v>
      </c>
    </row>
    <row r="25" spans="1:22" ht="15">
      <c r="A25" s="22" t="s">
        <v>156</v>
      </c>
      <c r="B25" s="21" t="s">
        <v>157</v>
      </c>
      <c r="C25" s="20">
        <f t="shared" si="0"/>
        <v>35.533482546988658</v>
      </c>
      <c r="D25" s="31">
        <v>3.5533482546988661E-2</v>
      </c>
      <c r="E25" s="18">
        <f t="shared" si="1"/>
        <v>250</v>
      </c>
      <c r="F25" s="30">
        <v>0.25</v>
      </c>
      <c r="G25" s="9" t="s">
        <v>119</v>
      </c>
      <c r="H25" s="9" t="s">
        <v>119</v>
      </c>
      <c r="I25" s="9" t="s">
        <v>119</v>
      </c>
      <c r="J25" s="27">
        <v>4.46</v>
      </c>
      <c r="K25" s="28">
        <v>25</v>
      </c>
      <c r="L25" s="9" t="s">
        <v>119</v>
      </c>
      <c r="M25" s="9" t="s">
        <v>119</v>
      </c>
      <c r="N25" s="9" t="s">
        <v>119</v>
      </c>
      <c r="O25" s="27">
        <v>2.8053085821051544</v>
      </c>
      <c r="P25" s="26">
        <v>25</v>
      </c>
      <c r="Q25" s="9" t="s">
        <v>119</v>
      </c>
      <c r="R25" s="9" t="s">
        <v>119</v>
      </c>
      <c r="S25" s="9" t="s">
        <v>119</v>
      </c>
      <c r="T25" s="25">
        <v>50</v>
      </c>
      <c r="U25" s="24">
        <v>150</v>
      </c>
      <c r="V25" s="23">
        <v>20</v>
      </c>
    </row>
    <row r="26" spans="1:22" ht="15">
      <c r="A26" s="22" t="s">
        <v>158</v>
      </c>
      <c r="B26" s="21" t="s">
        <v>159</v>
      </c>
      <c r="C26" s="20">
        <f t="shared" si="0"/>
        <v>23.915778777738161</v>
      </c>
      <c r="D26" s="31">
        <v>2.3915778777738161E-2</v>
      </c>
      <c r="E26" s="18">
        <f t="shared" si="1"/>
        <v>250</v>
      </c>
      <c r="F26" s="30">
        <v>0.25</v>
      </c>
      <c r="G26" s="9" t="s">
        <v>119</v>
      </c>
      <c r="H26" s="9" t="s">
        <v>119</v>
      </c>
      <c r="I26" s="9" t="s">
        <v>119</v>
      </c>
      <c r="J26" s="27">
        <v>5.35</v>
      </c>
      <c r="K26" s="28">
        <v>25</v>
      </c>
      <c r="L26" s="9" t="s">
        <v>119</v>
      </c>
      <c r="M26" s="9" t="s">
        <v>119</v>
      </c>
      <c r="N26" s="9" t="s">
        <v>119</v>
      </c>
      <c r="O26" s="27">
        <v>3.0396653927941069</v>
      </c>
      <c r="P26" s="26">
        <v>25</v>
      </c>
      <c r="Q26" s="9" t="s">
        <v>119</v>
      </c>
      <c r="R26" s="9" t="s">
        <v>119</v>
      </c>
      <c r="S26" s="9" t="s">
        <v>119</v>
      </c>
      <c r="T26" s="25">
        <v>50</v>
      </c>
      <c r="U26" s="24">
        <v>150</v>
      </c>
      <c r="V26" s="23">
        <v>20</v>
      </c>
    </row>
    <row r="27" spans="1:22" ht="15">
      <c r="A27" s="22" t="s">
        <v>160</v>
      </c>
      <c r="B27" s="21" t="s">
        <v>160</v>
      </c>
      <c r="C27" s="20">
        <f t="shared" si="0"/>
        <v>58.80404968114761</v>
      </c>
      <c r="D27" s="31">
        <v>5.8804049681147608E-2</v>
      </c>
      <c r="E27" s="18">
        <f t="shared" si="1"/>
        <v>500</v>
      </c>
      <c r="F27" s="30">
        <v>0.5</v>
      </c>
      <c r="G27" s="9" t="s">
        <v>119</v>
      </c>
      <c r="H27" s="9" t="s">
        <v>119</v>
      </c>
      <c r="I27" s="9" t="s">
        <v>119</v>
      </c>
      <c r="J27" s="33">
        <v>8.66</v>
      </c>
      <c r="K27" s="26">
        <v>100</v>
      </c>
      <c r="L27" s="9" t="s">
        <v>119</v>
      </c>
      <c r="M27" s="9" t="s">
        <v>119</v>
      </c>
      <c r="N27" s="9" t="s">
        <v>119</v>
      </c>
      <c r="O27" s="27">
        <v>6.3978063072293896</v>
      </c>
      <c r="P27" s="26">
        <v>50</v>
      </c>
      <c r="Q27" s="9" t="s">
        <v>119</v>
      </c>
      <c r="R27" s="9" t="s">
        <v>119</v>
      </c>
      <c r="S27" s="9" t="s">
        <v>119</v>
      </c>
      <c r="T27" s="25">
        <v>50</v>
      </c>
      <c r="U27" s="24">
        <v>150</v>
      </c>
      <c r="V27" s="23">
        <v>20</v>
      </c>
    </row>
    <row r="28" spans="1:22" ht="15">
      <c r="A28" s="22" t="s">
        <v>161</v>
      </c>
      <c r="B28" s="21" t="s">
        <v>162</v>
      </c>
      <c r="C28" s="20">
        <f t="shared" si="0"/>
        <v>30.581883055530408</v>
      </c>
      <c r="D28" s="31">
        <v>3.0581883055530407E-2</v>
      </c>
      <c r="E28" s="18">
        <f t="shared" si="1"/>
        <v>250</v>
      </c>
      <c r="F28" s="30">
        <v>0.25</v>
      </c>
      <c r="G28" s="9" t="s">
        <v>119</v>
      </c>
      <c r="H28" s="9" t="s">
        <v>119</v>
      </c>
      <c r="I28" s="9" t="s">
        <v>119</v>
      </c>
      <c r="J28" s="27">
        <v>3.68</v>
      </c>
      <c r="K28" s="28">
        <v>25</v>
      </c>
      <c r="L28" s="9" t="s">
        <v>119</v>
      </c>
      <c r="M28" s="9" t="s">
        <v>119</v>
      </c>
      <c r="N28" s="9" t="s">
        <v>119</v>
      </c>
      <c r="O28" s="27">
        <v>2.3017748224135666</v>
      </c>
      <c r="P28" s="26">
        <v>25</v>
      </c>
      <c r="Q28" s="9" t="s">
        <v>119</v>
      </c>
      <c r="R28" s="9" t="s">
        <v>119</v>
      </c>
      <c r="S28" s="9" t="s">
        <v>119</v>
      </c>
      <c r="T28" s="25">
        <v>50</v>
      </c>
      <c r="U28" s="24">
        <v>150</v>
      </c>
      <c r="V28" s="23">
        <v>20</v>
      </c>
    </row>
    <row r="29" spans="1:22" ht="15">
      <c r="A29" s="22" t="s">
        <v>163</v>
      </c>
      <c r="B29" s="21" t="s">
        <v>164</v>
      </c>
      <c r="C29" s="35">
        <f t="shared" si="0"/>
        <v>140</v>
      </c>
      <c r="D29" s="31">
        <v>0.14000000000000001</v>
      </c>
      <c r="E29" s="18">
        <f t="shared" si="1"/>
        <v>1300</v>
      </c>
      <c r="F29" s="30">
        <v>1.3</v>
      </c>
      <c r="G29" s="9" t="s">
        <v>119</v>
      </c>
      <c r="H29" s="9" t="s">
        <v>119</v>
      </c>
      <c r="I29" s="9" t="s">
        <v>119</v>
      </c>
      <c r="J29" s="33">
        <v>38.1</v>
      </c>
      <c r="K29" s="28">
        <v>130</v>
      </c>
      <c r="L29" s="9" t="s">
        <v>119</v>
      </c>
      <c r="M29" s="9" t="s">
        <v>119</v>
      </c>
      <c r="N29" s="9" t="s">
        <v>119</v>
      </c>
      <c r="O29" s="33">
        <v>34.432280772024178</v>
      </c>
      <c r="P29" s="26">
        <v>130</v>
      </c>
      <c r="Q29" s="9" t="s">
        <v>119</v>
      </c>
      <c r="R29" s="9" t="s">
        <v>119</v>
      </c>
      <c r="S29" s="9" t="s">
        <v>119</v>
      </c>
      <c r="T29" s="25">
        <v>50</v>
      </c>
      <c r="U29" s="24">
        <v>150</v>
      </c>
      <c r="V29" s="23">
        <v>20</v>
      </c>
    </row>
    <row r="30" spans="1:22" ht="15">
      <c r="A30" s="22" t="s">
        <v>165</v>
      </c>
      <c r="B30" s="21" t="s">
        <v>165</v>
      </c>
      <c r="C30" s="35">
        <f t="shared" si="0"/>
        <v>157</v>
      </c>
      <c r="D30" s="31">
        <v>0.157</v>
      </c>
      <c r="E30" s="18">
        <f t="shared" si="1"/>
        <v>1300</v>
      </c>
      <c r="F30" s="30">
        <v>1.3</v>
      </c>
      <c r="G30" s="9" t="s">
        <v>119</v>
      </c>
      <c r="H30" s="9" t="s">
        <v>119</v>
      </c>
      <c r="I30" s="9" t="s">
        <v>119</v>
      </c>
      <c r="J30" s="33">
        <v>34.299999999999997</v>
      </c>
      <c r="K30" s="28">
        <v>130</v>
      </c>
      <c r="L30" s="9" t="s">
        <v>119</v>
      </c>
      <c r="M30" s="9" t="s">
        <v>119</v>
      </c>
      <c r="N30" s="9" t="s">
        <v>119</v>
      </c>
      <c r="O30" s="33">
        <v>28.825580290450951</v>
      </c>
      <c r="P30" s="26">
        <v>130</v>
      </c>
      <c r="Q30" s="9" t="s">
        <v>119</v>
      </c>
      <c r="R30" s="9" t="s">
        <v>119</v>
      </c>
      <c r="S30" s="9" t="s">
        <v>119</v>
      </c>
      <c r="T30" s="25">
        <v>50</v>
      </c>
      <c r="U30" s="24">
        <v>150</v>
      </c>
      <c r="V30" s="23">
        <v>20</v>
      </c>
    </row>
    <row r="31" spans="1:22" ht="15">
      <c r="A31" s="22" t="s">
        <v>166</v>
      </c>
      <c r="B31" s="21" t="s">
        <v>166</v>
      </c>
      <c r="C31" s="35">
        <f t="shared" si="0"/>
        <v>114.64025405090925</v>
      </c>
      <c r="D31" s="31">
        <v>0.11464025405090925</v>
      </c>
      <c r="E31" s="18">
        <f t="shared" si="1"/>
        <v>1350</v>
      </c>
      <c r="F31" s="30">
        <v>1.35</v>
      </c>
      <c r="G31" s="9" t="s">
        <v>119</v>
      </c>
      <c r="H31" s="9" t="s">
        <v>119</v>
      </c>
      <c r="I31" s="9" t="s">
        <v>119</v>
      </c>
      <c r="J31" s="33">
        <v>33.299999999999997</v>
      </c>
      <c r="K31" s="26">
        <v>270</v>
      </c>
      <c r="L31" s="9" t="s">
        <v>119</v>
      </c>
      <c r="M31" s="9" t="s">
        <v>119</v>
      </c>
      <c r="N31" s="9" t="s">
        <v>119</v>
      </c>
      <c r="O31" s="33">
        <v>28.067513299283782</v>
      </c>
      <c r="P31" s="26">
        <v>135</v>
      </c>
      <c r="Q31" s="9" t="s">
        <v>119</v>
      </c>
      <c r="R31" s="9" t="s">
        <v>119</v>
      </c>
      <c r="S31" s="9" t="s">
        <v>119</v>
      </c>
      <c r="T31" s="25">
        <v>50</v>
      </c>
      <c r="U31" s="24">
        <v>150</v>
      </c>
      <c r="V31" s="23">
        <v>20</v>
      </c>
    </row>
    <row r="32" spans="1:22" ht="15">
      <c r="A32" s="22" t="s">
        <v>167</v>
      </c>
      <c r="B32" s="21" t="s">
        <v>168</v>
      </c>
      <c r="C32" s="20">
        <f t="shared" si="0"/>
        <v>77.707748567032027</v>
      </c>
      <c r="D32" s="31">
        <v>7.7707748567032026E-2</v>
      </c>
      <c r="E32" s="18">
        <f t="shared" si="1"/>
        <v>950</v>
      </c>
      <c r="F32" s="30">
        <v>0.95</v>
      </c>
      <c r="G32" s="9" t="s">
        <v>119</v>
      </c>
      <c r="H32" s="9" t="s">
        <v>119</v>
      </c>
      <c r="I32" s="9" t="s">
        <v>119</v>
      </c>
      <c r="J32" s="33">
        <v>21.1</v>
      </c>
      <c r="K32" s="26">
        <v>190</v>
      </c>
      <c r="L32" s="9" t="s">
        <v>119</v>
      </c>
      <c r="M32" s="9" t="s">
        <v>119</v>
      </c>
      <c r="N32" s="9" t="s">
        <v>119</v>
      </c>
      <c r="O32" s="33">
        <v>20.385663931854417</v>
      </c>
      <c r="P32" s="26">
        <v>95</v>
      </c>
      <c r="Q32" s="9" t="s">
        <v>119</v>
      </c>
      <c r="R32" s="9" t="s">
        <v>119</v>
      </c>
      <c r="S32" s="9" t="s">
        <v>119</v>
      </c>
      <c r="T32" s="25">
        <v>50</v>
      </c>
      <c r="U32" s="24">
        <v>150</v>
      </c>
      <c r="V32" s="23">
        <v>20</v>
      </c>
    </row>
    <row r="33" spans="1:22" ht="15">
      <c r="A33" s="22" t="s">
        <v>169</v>
      </c>
      <c r="B33" s="21" t="s">
        <v>170</v>
      </c>
      <c r="C33" s="20">
        <f t="shared" si="0"/>
        <v>43.647402246173634</v>
      </c>
      <c r="D33" s="31">
        <v>4.3647402246173632E-2</v>
      </c>
      <c r="E33" s="18">
        <f t="shared" si="1"/>
        <v>250</v>
      </c>
      <c r="F33" s="30">
        <v>0.25</v>
      </c>
      <c r="G33" s="9" t="s">
        <v>119</v>
      </c>
      <c r="H33" s="9" t="s">
        <v>119</v>
      </c>
      <c r="I33" s="9" t="s">
        <v>119</v>
      </c>
      <c r="J33" s="27">
        <v>4.07</v>
      </c>
      <c r="K33" s="28">
        <v>25</v>
      </c>
      <c r="L33" s="9" t="s">
        <v>119</v>
      </c>
      <c r="M33" s="9" t="s">
        <v>119</v>
      </c>
      <c r="N33" s="9" t="s">
        <v>119</v>
      </c>
      <c r="O33" s="27">
        <v>2.4082287132444993</v>
      </c>
      <c r="P33" s="26">
        <v>25</v>
      </c>
      <c r="Q33" s="9" t="s">
        <v>119</v>
      </c>
      <c r="R33" s="9" t="s">
        <v>119</v>
      </c>
      <c r="S33" s="9" t="s">
        <v>119</v>
      </c>
      <c r="T33" s="25">
        <v>50</v>
      </c>
      <c r="U33" s="24">
        <v>150</v>
      </c>
      <c r="V33" s="23">
        <v>20</v>
      </c>
    </row>
    <row r="34" spans="1:22" ht="15">
      <c r="A34" s="22" t="s">
        <v>171</v>
      </c>
      <c r="B34" s="21" t="s">
        <v>172</v>
      </c>
      <c r="C34" s="20">
        <f t="shared" si="0"/>
        <v>33.521244608115872</v>
      </c>
      <c r="D34" s="31">
        <v>3.3521244608115869E-2</v>
      </c>
      <c r="E34" s="18">
        <f t="shared" si="1"/>
        <v>250</v>
      </c>
      <c r="F34" s="30">
        <v>0.25</v>
      </c>
      <c r="G34" s="9" t="s">
        <v>119</v>
      </c>
      <c r="H34" s="9" t="s">
        <v>119</v>
      </c>
      <c r="I34" s="9" t="s">
        <v>119</v>
      </c>
      <c r="J34" s="27">
        <v>4.92</v>
      </c>
      <c r="K34" s="28">
        <v>25</v>
      </c>
      <c r="L34" s="9" t="s">
        <v>119</v>
      </c>
      <c r="M34" s="9" t="s">
        <v>119</v>
      </c>
      <c r="N34" s="9" t="s">
        <v>119</v>
      </c>
      <c r="O34" s="27">
        <v>3.0443548393026165</v>
      </c>
      <c r="P34" s="26">
        <v>25</v>
      </c>
      <c r="Q34" s="9" t="s">
        <v>119</v>
      </c>
      <c r="R34" s="9" t="s">
        <v>119</v>
      </c>
      <c r="S34" s="9" t="s">
        <v>119</v>
      </c>
      <c r="T34" s="25">
        <v>50</v>
      </c>
      <c r="U34" s="24">
        <v>150</v>
      </c>
      <c r="V34" s="23">
        <v>20</v>
      </c>
    </row>
    <row r="35" spans="1:22" ht="15">
      <c r="A35" s="22" t="s">
        <v>173</v>
      </c>
      <c r="B35" s="21" t="s">
        <v>174</v>
      </c>
      <c r="C35" s="20">
        <f t="shared" si="0"/>
        <v>25.189795501112233</v>
      </c>
      <c r="D35" s="31">
        <v>2.5189795501112233E-2</v>
      </c>
      <c r="E35" s="18">
        <f t="shared" si="1"/>
        <v>250</v>
      </c>
      <c r="F35" s="30">
        <v>0.25</v>
      </c>
      <c r="G35" s="9" t="s">
        <v>119</v>
      </c>
      <c r="H35" s="9" t="s">
        <v>119</v>
      </c>
      <c r="I35" s="9" t="s">
        <v>119</v>
      </c>
      <c r="J35" s="27">
        <v>5.33</v>
      </c>
      <c r="K35" s="28">
        <v>25</v>
      </c>
      <c r="L35" s="9" t="s">
        <v>119</v>
      </c>
      <c r="M35" s="9" t="s">
        <v>119</v>
      </c>
      <c r="N35" s="9" t="s">
        <v>119</v>
      </c>
      <c r="O35" s="27">
        <v>2.7333875997331183</v>
      </c>
      <c r="P35" s="26">
        <v>25</v>
      </c>
      <c r="Q35" s="9" t="s">
        <v>119</v>
      </c>
      <c r="R35" s="9" t="s">
        <v>119</v>
      </c>
      <c r="S35" s="9" t="s">
        <v>119</v>
      </c>
      <c r="T35" s="25">
        <v>50</v>
      </c>
      <c r="U35" s="24">
        <v>150</v>
      </c>
      <c r="V35" s="23">
        <v>20</v>
      </c>
    </row>
    <row r="36" spans="1:22" ht="15">
      <c r="A36" s="22" t="s">
        <v>175</v>
      </c>
      <c r="B36" s="21" t="s">
        <v>176</v>
      </c>
      <c r="C36" s="20">
        <f t="shared" ref="C36:C67" si="2">D36*1000</f>
        <v>38.628003042491351</v>
      </c>
      <c r="D36" s="31">
        <v>3.8628003042491352E-2</v>
      </c>
      <c r="E36" s="18">
        <f t="shared" ref="E36:E67" si="3">F36*1000</f>
        <v>250</v>
      </c>
      <c r="F36" s="30">
        <v>0.25</v>
      </c>
      <c r="G36" s="9" t="s">
        <v>119</v>
      </c>
      <c r="H36" s="9" t="s">
        <v>119</v>
      </c>
      <c r="I36" s="9" t="s">
        <v>119</v>
      </c>
      <c r="J36" s="27">
        <v>4.0599999999999996</v>
      </c>
      <c r="K36" s="28">
        <v>25</v>
      </c>
      <c r="L36" s="9" t="s">
        <v>119</v>
      </c>
      <c r="M36" s="9" t="s">
        <v>119</v>
      </c>
      <c r="N36" s="9" t="s">
        <v>119</v>
      </c>
      <c r="O36" s="27">
        <v>3.2198367159038987</v>
      </c>
      <c r="P36" s="26">
        <v>25</v>
      </c>
      <c r="Q36" s="9" t="s">
        <v>119</v>
      </c>
      <c r="R36" s="9" t="s">
        <v>119</v>
      </c>
      <c r="S36" s="9" t="s">
        <v>119</v>
      </c>
      <c r="T36" s="25">
        <v>50</v>
      </c>
      <c r="U36" s="24">
        <v>150</v>
      </c>
      <c r="V36" s="23">
        <v>20</v>
      </c>
    </row>
    <row r="37" spans="1:22" ht="15">
      <c r="A37" s="22" t="s">
        <v>177</v>
      </c>
      <c r="B37" s="21" t="s">
        <v>178</v>
      </c>
      <c r="C37" s="20">
        <f t="shared" si="2"/>
        <v>82.532674083887159</v>
      </c>
      <c r="D37" s="31">
        <v>8.2532674083887161E-2</v>
      </c>
      <c r="E37" s="18">
        <f t="shared" si="3"/>
        <v>530</v>
      </c>
      <c r="F37" s="30">
        <v>0.53</v>
      </c>
      <c r="G37" s="16">
        <v>50</v>
      </c>
      <c r="H37" s="15">
        <v>150</v>
      </c>
      <c r="I37" s="9" t="s">
        <v>13</v>
      </c>
      <c r="J37" s="33">
        <v>13</v>
      </c>
      <c r="K37" s="26">
        <v>53</v>
      </c>
      <c r="L37" s="11">
        <v>50</v>
      </c>
      <c r="M37" s="10">
        <v>150</v>
      </c>
      <c r="N37" s="9" t="s">
        <v>13</v>
      </c>
      <c r="O37" s="33">
        <v>11.043968368936644</v>
      </c>
      <c r="P37" s="26">
        <v>53</v>
      </c>
      <c r="Q37" s="11">
        <v>50</v>
      </c>
      <c r="R37" s="10">
        <v>150</v>
      </c>
      <c r="S37" s="9" t="s">
        <v>13</v>
      </c>
      <c r="T37" s="25">
        <v>50</v>
      </c>
      <c r="U37" s="24">
        <v>150</v>
      </c>
      <c r="V37" s="23">
        <v>20</v>
      </c>
    </row>
    <row r="38" spans="1:22" ht="15">
      <c r="A38" s="22" t="s">
        <v>179</v>
      </c>
      <c r="B38" s="21" t="s">
        <v>180</v>
      </c>
      <c r="C38" s="20">
        <f t="shared" si="2"/>
        <v>39.573599999999956</v>
      </c>
      <c r="D38" s="31">
        <v>3.9573599999999959E-2</v>
      </c>
      <c r="E38" s="18">
        <f t="shared" si="3"/>
        <v>500</v>
      </c>
      <c r="F38" s="30">
        <v>0.5</v>
      </c>
      <c r="G38" s="16">
        <v>50</v>
      </c>
      <c r="H38" s="15">
        <v>150</v>
      </c>
      <c r="I38" s="9" t="s">
        <v>13</v>
      </c>
      <c r="J38" s="27">
        <v>2.73</v>
      </c>
      <c r="K38" s="28">
        <v>50</v>
      </c>
      <c r="L38" s="11">
        <v>50</v>
      </c>
      <c r="M38" s="10">
        <v>150</v>
      </c>
      <c r="N38" s="9" t="s">
        <v>13</v>
      </c>
      <c r="O38" s="27">
        <v>2.8173950308928082</v>
      </c>
      <c r="P38" s="26">
        <v>50</v>
      </c>
      <c r="Q38" s="11">
        <v>50</v>
      </c>
      <c r="R38" s="10">
        <v>150</v>
      </c>
      <c r="S38" s="9" t="s">
        <v>13</v>
      </c>
      <c r="T38" s="25">
        <v>50</v>
      </c>
      <c r="U38" s="24">
        <v>150</v>
      </c>
      <c r="V38" s="23">
        <v>20</v>
      </c>
    </row>
    <row r="39" spans="1:22" ht="15">
      <c r="A39" s="22" t="s">
        <v>181</v>
      </c>
      <c r="B39" s="21" t="s">
        <v>181</v>
      </c>
      <c r="C39" s="20">
        <f t="shared" si="2"/>
        <v>60.123262417511853</v>
      </c>
      <c r="D39" s="31">
        <v>6.0123262417511855E-2</v>
      </c>
      <c r="E39" s="18">
        <f t="shared" si="3"/>
        <v>1000</v>
      </c>
      <c r="F39" s="30">
        <v>1</v>
      </c>
      <c r="G39" s="9" t="s">
        <v>119</v>
      </c>
      <c r="H39" s="9" t="s">
        <v>119</v>
      </c>
      <c r="I39" s="9" t="s">
        <v>119</v>
      </c>
      <c r="J39" s="33">
        <v>11.9</v>
      </c>
      <c r="K39" s="28">
        <v>100</v>
      </c>
      <c r="L39" s="9" t="s">
        <v>119</v>
      </c>
      <c r="M39" s="9" t="s">
        <v>119</v>
      </c>
      <c r="N39" s="9" t="s">
        <v>119</v>
      </c>
      <c r="O39" s="27">
        <v>6.47501517663847</v>
      </c>
      <c r="P39" s="26">
        <v>100</v>
      </c>
      <c r="Q39" s="9" t="s">
        <v>119</v>
      </c>
      <c r="R39" s="9" t="s">
        <v>119</v>
      </c>
      <c r="S39" s="9" t="s">
        <v>119</v>
      </c>
      <c r="T39" s="25">
        <v>50</v>
      </c>
      <c r="U39" s="24">
        <v>150</v>
      </c>
      <c r="V39" s="23">
        <v>20</v>
      </c>
    </row>
    <row r="40" spans="1:22" ht="15">
      <c r="A40" s="22" t="s">
        <v>182</v>
      </c>
      <c r="B40" s="21" t="s">
        <v>182</v>
      </c>
      <c r="C40" s="20">
        <f t="shared" si="2"/>
        <v>62.321415929902081</v>
      </c>
      <c r="D40" s="31">
        <v>6.2321415929902084E-2</v>
      </c>
      <c r="E40" s="18">
        <f t="shared" si="3"/>
        <v>1000</v>
      </c>
      <c r="F40" s="30">
        <v>1</v>
      </c>
      <c r="G40" s="9" t="s">
        <v>119</v>
      </c>
      <c r="H40" s="9" t="s">
        <v>119</v>
      </c>
      <c r="I40" s="9" t="s">
        <v>119</v>
      </c>
      <c r="J40" s="33">
        <v>13.7</v>
      </c>
      <c r="K40" s="28">
        <v>100</v>
      </c>
      <c r="L40" s="9" t="s">
        <v>119</v>
      </c>
      <c r="M40" s="9" t="s">
        <v>119</v>
      </c>
      <c r="N40" s="9" t="s">
        <v>119</v>
      </c>
      <c r="O40" s="27">
        <v>7.3692223215083263</v>
      </c>
      <c r="P40" s="26">
        <v>100</v>
      </c>
      <c r="Q40" s="9" t="s">
        <v>119</v>
      </c>
      <c r="R40" s="9" t="s">
        <v>119</v>
      </c>
      <c r="S40" s="9" t="s">
        <v>119</v>
      </c>
      <c r="T40" s="25">
        <v>50</v>
      </c>
      <c r="U40" s="24">
        <v>150</v>
      </c>
      <c r="V40" s="23">
        <v>20</v>
      </c>
    </row>
    <row r="41" spans="1:22" ht="15">
      <c r="A41" s="22" t="s">
        <v>183</v>
      </c>
      <c r="B41" s="21" t="s">
        <v>184</v>
      </c>
      <c r="C41" s="20">
        <f t="shared" si="2"/>
        <v>35.381639760262686</v>
      </c>
      <c r="D41" s="31">
        <v>3.5381639760262686E-2</v>
      </c>
      <c r="E41" s="18">
        <f t="shared" si="3"/>
        <v>500</v>
      </c>
      <c r="F41" s="30">
        <v>0.5</v>
      </c>
      <c r="G41" s="9" t="s">
        <v>119</v>
      </c>
      <c r="H41" s="9" t="s">
        <v>119</v>
      </c>
      <c r="I41" s="9" t="s">
        <v>119</v>
      </c>
      <c r="J41" s="27">
        <v>4.78</v>
      </c>
      <c r="K41" s="28">
        <v>50</v>
      </c>
      <c r="L41" s="9" t="s">
        <v>119</v>
      </c>
      <c r="M41" s="9" t="s">
        <v>119</v>
      </c>
      <c r="N41" s="9" t="s">
        <v>119</v>
      </c>
      <c r="O41" s="27">
        <v>2.3785347003010799</v>
      </c>
      <c r="P41" s="26">
        <v>50</v>
      </c>
      <c r="Q41" s="9" t="s">
        <v>119</v>
      </c>
      <c r="R41" s="9" t="s">
        <v>119</v>
      </c>
      <c r="S41" s="9" t="s">
        <v>119</v>
      </c>
      <c r="T41" s="25">
        <v>50</v>
      </c>
      <c r="U41" s="24">
        <v>150</v>
      </c>
      <c r="V41" s="23">
        <v>20</v>
      </c>
    </row>
    <row r="42" spans="1:22" ht="15">
      <c r="A42" s="22" t="s">
        <v>185</v>
      </c>
      <c r="B42" s="21" t="s">
        <v>186</v>
      </c>
      <c r="C42" s="20">
        <f t="shared" si="2"/>
        <v>94.185983288006383</v>
      </c>
      <c r="D42" s="31">
        <v>9.4185983288006384E-2</v>
      </c>
      <c r="E42" s="18">
        <f t="shared" si="3"/>
        <v>1540</v>
      </c>
      <c r="F42" s="30">
        <v>1.54</v>
      </c>
      <c r="G42" s="9" t="s">
        <v>119</v>
      </c>
      <c r="H42" s="9" t="s">
        <v>119</v>
      </c>
      <c r="I42" s="9" t="s">
        <v>119</v>
      </c>
      <c r="J42" s="33">
        <v>29.8</v>
      </c>
      <c r="K42" s="28">
        <v>123</v>
      </c>
      <c r="L42" s="9" t="s">
        <v>119</v>
      </c>
      <c r="M42" s="9" t="s">
        <v>119</v>
      </c>
      <c r="N42" s="9" t="s">
        <v>119</v>
      </c>
      <c r="O42" s="33">
        <v>30.336661487875936</v>
      </c>
      <c r="P42" s="26">
        <v>154</v>
      </c>
      <c r="Q42" s="9" t="s">
        <v>119</v>
      </c>
      <c r="R42" s="9" t="s">
        <v>119</v>
      </c>
      <c r="S42" s="9" t="s">
        <v>119</v>
      </c>
      <c r="T42" s="25">
        <v>50</v>
      </c>
      <c r="U42" s="24">
        <v>150</v>
      </c>
      <c r="V42" s="23">
        <v>20</v>
      </c>
    </row>
    <row r="43" spans="1:22" ht="15">
      <c r="A43" s="22" t="s">
        <v>187</v>
      </c>
      <c r="B43" s="21" t="s">
        <v>188</v>
      </c>
      <c r="C43" s="20">
        <f t="shared" si="2"/>
        <v>85.97754910312328</v>
      </c>
      <c r="D43" s="31">
        <v>8.5977549103123274E-2</v>
      </c>
      <c r="E43" s="18">
        <f t="shared" si="3"/>
        <v>1000</v>
      </c>
      <c r="F43" s="30">
        <v>1</v>
      </c>
      <c r="G43" s="9" t="s">
        <v>119</v>
      </c>
      <c r="H43" s="9" t="s">
        <v>119</v>
      </c>
      <c r="I43" s="9" t="s">
        <v>119</v>
      </c>
      <c r="J43" s="33">
        <v>9.7100000000000009</v>
      </c>
      <c r="K43" s="28">
        <v>100</v>
      </c>
      <c r="L43" s="9" t="s">
        <v>119</v>
      </c>
      <c r="M43" s="9" t="s">
        <v>119</v>
      </c>
      <c r="N43" s="9" t="s">
        <v>119</v>
      </c>
      <c r="O43" s="27">
        <v>5.1568964977410765</v>
      </c>
      <c r="P43" s="26">
        <v>100</v>
      </c>
      <c r="Q43" s="9" t="s">
        <v>119</v>
      </c>
      <c r="R43" s="9" t="s">
        <v>119</v>
      </c>
      <c r="S43" s="9" t="s">
        <v>119</v>
      </c>
      <c r="T43" s="25">
        <v>50</v>
      </c>
      <c r="U43" s="24">
        <v>150</v>
      </c>
      <c r="V43" s="23">
        <v>20</v>
      </c>
    </row>
    <row r="44" spans="1:22" ht="15">
      <c r="A44" s="22" t="s">
        <v>189</v>
      </c>
      <c r="B44" s="21" t="s">
        <v>189</v>
      </c>
      <c r="C44" s="20">
        <f t="shared" si="2"/>
        <v>90.085918137579583</v>
      </c>
      <c r="D44" s="31">
        <v>9.0085918137579588E-2</v>
      </c>
      <c r="E44" s="18">
        <f t="shared" si="3"/>
        <v>1000</v>
      </c>
      <c r="F44" s="30">
        <v>1</v>
      </c>
      <c r="G44" s="9" t="s">
        <v>119</v>
      </c>
      <c r="H44" s="9" t="s">
        <v>119</v>
      </c>
      <c r="I44" s="9" t="s">
        <v>119</v>
      </c>
      <c r="J44" s="33">
        <v>14.6</v>
      </c>
      <c r="K44" s="28">
        <v>100</v>
      </c>
      <c r="L44" s="9" t="s">
        <v>119</v>
      </c>
      <c r="M44" s="9" t="s">
        <v>119</v>
      </c>
      <c r="N44" s="9" t="s">
        <v>119</v>
      </c>
      <c r="O44" s="27">
        <v>9.3329960333362312</v>
      </c>
      <c r="P44" s="26">
        <v>100</v>
      </c>
      <c r="Q44" s="9" t="s">
        <v>119</v>
      </c>
      <c r="R44" s="9" t="s">
        <v>119</v>
      </c>
      <c r="S44" s="9" t="s">
        <v>119</v>
      </c>
      <c r="T44" s="25">
        <v>50</v>
      </c>
      <c r="U44" s="24">
        <v>150</v>
      </c>
      <c r="V44" s="23">
        <v>20</v>
      </c>
    </row>
    <row r="45" spans="1:22" ht="15">
      <c r="A45" s="22" t="s">
        <v>190</v>
      </c>
      <c r="B45" s="21" t="s">
        <v>191</v>
      </c>
      <c r="C45" s="20">
        <f t="shared" si="2"/>
        <v>40.422982599002822</v>
      </c>
      <c r="D45" s="31">
        <v>4.0422982599002823E-2</v>
      </c>
      <c r="E45" s="18">
        <f t="shared" si="3"/>
        <v>500</v>
      </c>
      <c r="F45" s="30">
        <v>0.5</v>
      </c>
      <c r="G45" s="9" t="s">
        <v>119</v>
      </c>
      <c r="H45" s="9" t="s">
        <v>119</v>
      </c>
      <c r="I45" s="9" t="s">
        <v>119</v>
      </c>
      <c r="J45" s="27">
        <v>5.82</v>
      </c>
      <c r="K45" s="26">
        <v>100</v>
      </c>
      <c r="L45" s="9" t="s">
        <v>119</v>
      </c>
      <c r="M45" s="9" t="s">
        <v>119</v>
      </c>
      <c r="N45" s="9" t="s">
        <v>119</v>
      </c>
      <c r="O45" s="27">
        <v>3.1523427829905577</v>
      </c>
      <c r="P45" s="26">
        <v>50</v>
      </c>
      <c r="Q45" s="9" t="s">
        <v>119</v>
      </c>
      <c r="R45" s="9" t="s">
        <v>119</v>
      </c>
      <c r="S45" s="9" t="s">
        <v>119</v>
      </c>
      <c r="T45" s="25">
        <v>50</v>
      </c>
      <c r="U45" s="24">
        <v>150</v>
      </c>
      <c r="V45" s="23">
        <v>20</v>
      </c>
    </row>
    <row r="46" spans="1:22" ht="15">
      <c r="A46" s="22" t="s">
        <v>192</v>
      </c>
      <c r="B46" s="21" t="s">
        <v>192</v>
      </c>
      <c r="C46" s="35">
        <f t="shared" si="2"/>
        <v>113.16563612403355</v>
      </c>
      <c r="D46" s="31">
        <v>0.11316563612403356</v>
      </c>
      <c r="E46" s="18">
        <f t="shared" si="3"/>
        <v>1500</v>
      </c>
      <c r="F46" s="30">
        <v>1.5</v>
      </c>
      <c r="G46" s="9" t="s">
        <v>119</v>
      </c>
      <c r="H46" s="9" t="s">
        <v>119</v>
      </c>
      <c r="I46" s="9" t="s">
        <v>119</v>
      </c>
      <c r="J46" s="33">
        <v>39.6</v>
      </c>
      <c r="K46" s="26">
        <v>300</v>
      </c>
      <c r="L46" s="9" t="s">
        <v>119</v>
      </c>
      <c r="M46" s="9" t="s">
        <v>119</v>
      </c>
      <c r="N46" s="9" t="s">
        <v>119</v>
      </c>
      <c r="O46" s="33">
        <v>20.399999999999999</v>
      </c>
      <c r="P46" s="26">
        <v>150</v>
      </c>
      <c r="Q46" s="9" t="s">
        <v>119</v>
      </c>
      <c r="R46" s="9" t="s">
        <v>119</v>
      </c>
      <c r="S46" s="9" t="s">
        <v>119</v>
      </c>
      <c r="T46" s="25">
        <v>50</v>
      </c>
      <c r="U46" s="24">
        <v>150</v>
      </c>
      <c r="V46" s="23">
        <v>20</v>
      </c>
    </row>
    <row r="47" spans="1:22" ht="15">
      <c r="A47" s="22" t="s">
        <v>193</v>
      </c>
      <c r="B47" s="21" t="s">
        <v>193</v>
      </c>
      <c r="C47" s="35">
        <f t="shared" si="2"/>
        <v>110.04824555475675</v>
      </c>
      <c r="D47" s="31">
        <v>0.11004824555475674</v>
      </c>
      <c r="E47" s="18">
        <f t="shared" si="3"/>
        <v>1500</v>
      </c>
      <c r="F47" s="30">
        <v>1.5</v>
      </c>
      <c r="G47" s="9" t="s">
        <v>119</v>
      </c>
      <c r="H47" s="9" t="s">
        <v>119</v>
      </c>
      <c r="I47" s="9" t="s">
        <v>119</v>
      </c>
      <c r="J47" s="33">
        <v>13.7</v>
      </c>
      <c r="K47" s="28">
        <v>150</v>
      </c>
      <c r="L47" s="9" t="s">
        <v>119</v>
      </c>
      <c r="M47" s="9" t="s">
        <v>119</v>
      </c>
      <c r="N47" s="9" t="s">
        <v>119</v>
      </c>
      <c r="O47" s="27">
        <v>5.7108700271435522</v>
      </c>
      <c r="P47" s="26">
        <v>150</v>
      </c>
      <c r="Q47" s="9" t="s">
        <v>119</v>
      </c>
      <c r="R47" s="9" t="s">
        <v>119</v>
      </c>
      <c r="S47" s="9" t="s">
        <v>119</v>
      </c>
      <c r="T47" s="25">
        <v>50</v>
      </c>
      <c r="U47" s="24">
        <v>150</v>
      </c>
      <c r="V47" s="23">
        <v>20</v>
      </c>
    </row>
    <row r="48" spans="1:22" ht="15">
      <c r="A48" s="22" t="s">
        <v>194</v>
      </c>
      <c r="B48" s="21" t="s">
        <v>195</v>
      </c>
      <c r="C48" s="20">
        <f t="shared" si="2"/>
        <v>45.820456941881943</v>
      </c>
      <c r="D48" s="31">
        <v>4.5820456941881943E-2</v>
      </c>
      <c r="E48" s="18">
        <f t="shared" si="3"/>
        <v>500</v>
      </c>
      <c r="F48" s="30">
        <v>0.5</v>
      </c>
      <c r="G48" s="9" t="s">
        <v>119</v>
      </c>
      <c r="H48" s="9" t="s">
        <v>119</v>
      </c>
      <c r="I48" s="9" t="s">
        <v>119</v>
      </c>
      <c r="J48" s="27">
        <v>8.49</v>
      </c>
      <c r="K48" s="26">
        <v>100</v>
      </c>
      <c r="L48" s="9" t="s">
        <v>119</v>
      </c>
      <c r="M48" s="9" t="s">
        <v>119</v>
      </c>
      <c r="N48" s="9" t="s">
        <v>119</v>
      </c>
      <c r="O48" s="27">
        <v>3.54</v>
      </c>
      <c r="P48" s="26">
        <v>50</v>
      </c>
      <c r="Q48" s="9" t="s">
        <v>119</v>
      </c>
      <c r="R48" s="9" t="s">
        <v>119</v>
      </c>
      <c r="S48" s="9" t="s">
        <v>119</v>
      </c>
      <c r="T48" s="25">
        <v>50</v>
      </c>
      <c r="U48" s="24">
        <v>150</v>
      </c>
      <c r="V48" s="23">
        <v>20</v>
      </c>
    </row>
    <row r="49" spans="1:22" ht="15">
      <c r="A49" s="22" t="s">
        <v>196</v>
      </c>
      <c r="B49" s="21" t="s">
        <v>196</v>
      </c>
      <c r="C49" s="20">
        <f t="shared" si="2"/>
        <v>90.693481907860317</v>
      </c>
      <c r="D49" s="31">
        <v>9.0693481907860321E-2</v>
      </c>
      <c r="E49" s="18">
        <f t="shared" si="3"/>
        <v>1500</v>
      </c>
      <c r="F49" s="30">
        <v>1.5</v>
      </c>
      <c r="G49" s="9" t="s">
        <v>119</v>
      </c>
      <c r="H49" s="9" t="s">
        <v>119</v>
      </c>
      <c r="I49" s="9" t="s">
        <v>119</v>
      </c>
      <c r="J49" s="33">
        <v>16.8</v>
      </c>
      <c r="K49" s="28">
        <v>150</v>
      </c>
      <c r="L49" s="9" t="s">
        <v>119</v>
      </c>
      <c r="M49" s="9" t="s">
        <v>119</v>
      </c>
      <c r="N49" s="9" t="s">
        <v>119</v>
      </c>
      <c r="O49" s="27">
        <v>7.8996528367879666</v>
      </c>
      <c r="P49" s="26">
        <v>150</v>
      </c>
      <c r="Q49" s="9" t="s">
        <v>119</v>
      </c>
      <c r="R49" s="9" t="s">
        <v>119</v>
      </c>
      <c r="S49" s="9" t="s">
        <v>119</v>
      </c>
      <c r="T49" s="25">
        <v>50</v>
      </c>
      <c r="U49" s="24">
        <v>150</v>
      </c>
      <c r="V49" s="23">
        <v>20</v>
      </c>
    </row>
    <row r="50" spans="1:22" ht="15">
      <c r="A50" s="22" t="s">
        <v>197</v>
      </c>
      <c r="B50" s="21" t="s">
        <v>198</v>
      </c>
      <c r="C50" s="20">
        <f t="shared" si="2"/>
        <v>38.774418488151284</v>
      </c>
      <c r="D50" s="31">
        <v>3.8774418488151281E-2</v>
      </c>
      <c r="E50" s="18">
        <f t="shared" si="3"/>
        <v>500</v>
      </c>
      <c r="F50" s="30">
        <v>0.5</v>
      </c>
      <c r="G50" s="9" t="s">
        <v>119</v>
      </c>
      <c r="H50" s="9" t="s">
        <v>119</v>
      </c>
      <c r="I50" s="9" t="s">
        <v>119</v>
      </c>
      <c r="J50" s="27">
        <v>14.9</v>
      </c>
      <c r="K50" s="28">
        <v>50</v>
      </c>
      <c r="L50" s="9" t="s">
        <v>119</v>
      </c>
      <c r="M50" s="9" t="s">
        <v>119</v>
      </c>
      <c r="N50" s="9" t="s">
        <v>119</v>
      </c>
      <c r="O50" s="27">
        <v>5.2973344473707877</v>
      </c>
      <c r="P50" s="26">
        <v>50</v>
      </c>
      <c r="Q50" s="9" t="s">
        <v>119</v>
      </c>
      <c r="R50" s="9" t="s">
        <v>119</v>
      </c>
      <c r="S50" s="9" t="s">
        <v>119</v>
      </c>
      <c r="T50" s="25">
        <v>50</v>
      </c>
      <c r="U50" s="24">
        <v>150</v>
      </c>
      <c r="V50" s="23">
        <v>20</v>
      </c>
    </row>
    <row r="51" spans="1:22" ht="15">
      <c r="A51" s="22" t="s">
        <v>199</v>
      </c>
      <c r="B51" s="21" t="s">
        <v>200</v>
      </c>
      <c r="C51" s="20">
        <f t="shared" si="2"/>
        <v>40.10498392722355</v>
      </c>
      <c r="D51" s="31">
        <v>4.0104983927223552E-2</v>
      </c>
      <c r="E51" s="18">
        <f t="shared" si="3"/>
        <v>500</v>
      </c>
      <c r="F51" s="30">
        <v>0.5</v>
      </c>
      <c r="G51" s="9" t="s">
        <v>119</v>
      </c>
      <c r="H51" s="9" t="s">
        <v>119</v>
      </c>
      <c r="I51" s="9" t="s">
        <v>119</v>
      </c>
      <c r="J51" s="27">
        <v>4.53</v>
      </c>
      <c r="K51" s="28">
        <v>50</v>
      </c>
      <c r="L51" s="9" t="s">
        <v>119</v>
      </c>
      <c r="M51" s="9" t="s">
        <v>119</v>
      </c>
      <c r="N51" s="9" t="s">
        <v>119</v>
      </c>
      <c r="O51" s="27">
        <v>2.5765951280239614</v>
      </c>
      <c r="P51" s="26">
        <v>50</v>
      </c>
      <c r="Q51" s="9" t="s">
        <v>119</v>
      </c>
      <c r="R51" s="9" t="s">
        <v>119</v>
      </c>
      <c r="S51" s="9" t="s">
        <v>119</v>
      </c>
      <c r="T51" s="25">
        <v>50</v>
      </c>
      <c r="U51" s="24">
        <v>150</v>
      </c>
      <c r="V51" s="23">
        <v>20</v>
      </c>
    </row>
    <row r="52" spans="1:22" ht="15">
      <c r="A52" s="22" t="s">
        <v>201</v>
      </c>
      <c r="B52" s="21" t="s">
        <v>202</v>
      </c>
      <c r="C52" s="20">
        <f t="shared" si="2"/>
        <v>39.489130263755605</v>
      </c>
      <c r="D52" s="31">
        <v>3.9489130263755605E-2</v>
      </c>
      <c r="E52" s="18">
        <f t="shared" si="3"/>
        <v>500</v>
      </c>
      <c r="F52" s="30">
        <v>0.5</v>
      </c>
      <c r="G52" s="9" t="s">
        <v>119</v>
      </c>
      <c r="H52" s="9" t="s">
        <v>119</v>
      </c>
      <c r="I52" s="9" t="s">
        <v>119</v>
      </c>
      <c r="J52" s="27">
        <v>4.9800000000000004</v>
      </c>
      <c r="K52" s="28">
        <v>50</v>
      </c>
      <c r="L52" s="9" t="s">
        <v>119</v>
      </c>
      <c r="M52" s="9" t="s">
        <v>119</v>
      </c>
      <c r="N52" s="9" t="s">
        <v>119</v>
      </c>
      <c r="O52" s="27">
        <v>2.3470900083173341</v>
      </c>
      <c r="P52" s="26">
        <v>50</v>
      </c>
      <c r="Q52" s="9" t="s">
        <v>119</v>
      </c>
      <c r="R52" s="9" t="s">
        <v>119</v>
      </c>
      <c r="S52" s="9" t="s">
        <v>119</v>
      </c>
      <c r="T52" s="25">
        <v>50</v>
      </c>
      <c r="U52" s="24">
        <v>150</v>
      </c>
      <c r="V52" s="23">
        <v>20</v>
      </c>
    </row>
    <row r="53" spans="1:22" ht="15">
      <c r="A53" s="22" t="s">
        <v>203</v>
      </c>
      <c r="B53" s="21" t="s">
        <v>204</v>
      </c>
      <c r="C53" s="20">
        <f t="shared" si="2"/>
        <v>38.300361458262749</v>
      </c>
      <c r="D53" s="31">
        <v>3.8300361458262752E-2</v>
      </c>
      <c r="E53" s="18">
        <f t="shared" si="3"/>
        <v>500</v>
      </c>
      <c r="F53" s="30">
        <v>0.5</v>
      </c>
      <c r="G53" s="9" t="s">
        <v>119</v>
      </c>
      <c r="H53" s="9" t="s">
        <v>119</v>
      </c>
      <c r="I53" s="9" t="s">
        <v>119</v>
      </c>
      <c r="J53" s="27">
        <v>4.21</v>
      </c>
      <c r="K53" s="28">
        <v>50</v>
      </c>
      <c r="L53" s="9" t="s">
        <v>119</v>
      </c>
      <c r="M53" s="9" t="s">
        <v>119</v>
      </c>
      <c r="N53" s="9" t="s">
        <v>119</v>
      </c>
      <c r="O53" s="27">
        <v>2.4871039056118054</v>
      </c>
      <c r="P53" s="26">
        <v>50</v>
      </c>
      <c r="Q53" s="9" t="s">
        <v>119</v>
      </c>
      <c r="R53" s="9" t="s">
        <v>119</v>
      </c>
      <c r="S53" s="9" t="s">
        <v>119</v>
      </c>
      <c r="T53" s="25">
        <v>50</v>
      </c>
      <c r="U53" s="24">
        <v>150</v>
      </c>
      <c r="V53" s="23">
        <v>20</v>
      </c>
    </row>
    <row r="54" spans="1:22" ht="15">
      <c r="A54" s="22" t="s">
        <v>205</v>
      </c>
      <c r="B54" s="21" t="s">
        <v>206</v>
      </c>
      <c r="C54" s="20">
        <f t="shared" si="2"/>
        <v>36.136161405716756</v>
      </c>
      <c r="D54" s="31">
        <v>3.6136161405716759E-2</v>
      </c>
      <c r="E54" s="18">
        <f t="shared" si="3"/>
        <v>500</v>
      </c>
      <c r="F54" s="30">
        <v>0.5</v>
      </c>
      <c r="G54" s="9" t="s">
        <v>119</v>
      </c>
      <c r="H54" s="9" t="s">
        <v>119</v>
      </c>
      <c r="I54" s="9" t="s">
        <v>119</v>
      </c>
      <c r="J54" s="29">
        <v>4.4400000000000004</v>
      </c>
      <c r="K54" s="28">
        <v>50</v>
      </c>
      <c r="L54" s="9" t="s">
        <v>119</v>
      </c>
      <c r="M54" s="9" t="s">
        <v>119</v>
      </c>
      <c r="N54" s="9" t="s">
        <v>119</v>
      </c>
      <c r="O54" s="27">
        <v>2.1540802704660438</v>
      </c>
      <c r="P54" s="26">
        <v>50</v>
      </c>
      <c r="Q54" s="9" t="s">
        <v>119</v>
      </c>
      <c r="R54" s="9" t="s">
        <v>119</v>
      </c>
      <c r="S54" s="9" t="s">
        <v>119</v>
      </c>
      <c r="T54" s="25">
        <v>50</v>
      </c>
      <c r="U54" s="24">
        <v>150</v>
      </c>
      <c r="V54" s="23">
        <v>20</v>
      </c>
    </row>
    <row r="55" spans="1:22" ht="15">
      <c r="A55" s="22" t="s">
        <v>207</v>
      </c>
      <c r="B55" s="21" t="s">
        <v>208</v>
      </c>
      <c r="C55" s="20">
        <f t="shared" si="2"/>
        <v>31.876806101245879</v>
      </c>
      <c r="D55" s="31">
        <v>3.187680610124588E-2</v>
      </c>
      <c r="E55" s="18">
        <f t="shared" si="3"/>
        <v>500</v>
      </c>
      <c r="F55" s="30">
        <v>0.5</v>
      </c>
      <c r="G55" s="9" t="s">
        <v>119</v>
      </c>
      <c r="H55" s="9" t="s">
        <v>119</v>
      </c>
      <c r="I55" s="9" t="s">
        <v>119</v>
      </c>
      <c r="J55" s="27">
        <v>3.57</v>
      </c>
      <c r="K55" s="28">
        <v>50</v>
      </c>
      <c r="L55" s="9" t="s">
        <v>119</v>
      </c>
      <c r="M55" s="9" t="s">
        <v>119</v>
      </c>
      <c r="N55" s="9" t="s">
        <v>119</v>
      </c>
      <c r="O55" s="27">
        <v>2.3818376776571131</v>
      </c>
      <c r="P55" s="26">
        <v>50</v>
      </c>
      <c r="Q55" s="9" t="s">
        <v>119</v>
      </c>
      <c r="R55" s="9" t="s">
        <v>119</v>
      </c>
      <c r="S55" s="9" t="s">
        <v>119</v>
      </c>
      <c r="T55" s="25">
        <v>50</v>
      </c>
      <c r="U55" s="24">
        <v>150</v>
      </c>
      <c r="V55" s="23">
        <v>20</v>
      </c>
    </row>
    <row r="56" spans="1:22" ht="15">
      <c r="A56" s="22" t="s">
        <v>209</v>
      </c>
      <c r="B56" s="21" t="s">
        <v>210</v>
      </c>
      <c r="C56" s="20">
        <f t="shared" si="2"/>
        <v>31.663007456189447</v>
      </c>
      <c r="D56" s="31">
        <v>3.1663007456189447E-2</v>
      </c>
      <c r="E56" s="18">
        <f t="shared" si="3"/>
        <v>500</v>
      </c>
      <c r="F56" s="30">
        <v>0.5</v>
      </c>
      <c r="G56" s="9" t="s">
        <v>119</v>
      </c>
      <c r="H56" s="9" t="s">
        <v>119</v>
      </c>
      <c r="I56" s="9" t="s">
        <v>119</v>
      </c>
      <c r="J56" s="29">
        <v>4.47</v>
      </c>
      <c r="K56" s="28">
        <v>50</v>
      </c>
      <c r="L56" s="9" t="s">
        <v>119</v>
      </c>
      <c r="M56" s="9" t="s">
        <v>119</v>
      </c>
      <c r="N56" s="9" t="s">
        <v>119</v>
      </c>
      <c r="O56" s="27">
        <v>3.1441033042172433</v>
      </c>
      <c r="P56" s="26">
        <v>50</v>
      </c>
      <c r="Q56" s="9" t="s">
        <v>119</v>
      </c>
      <c r="R56" s="9" t="s">
        <v>119</v>
      </c>
      <c r="S56" s="9" t="s">
        <v>119</v>
      </c>
      <c r="T56" s="25">
        <v>50</v>
      </c>
      <c r="U56" s="24">
        <v>150</v>
      </c>
      <c r="V56" s="23">
        <v>20</v>
      </c>
    </row>
    <row r="57" spans="1:22" ht="15">
      <c r="A57" s="22" t="s">
        <v>211</v>
      </c>
      <c r="B57" s="21" t="s">
        <v>211</v>
      </c>
      <c r="C57" s="35">
        <f t="shared" si="2"/>
        <v>137.63539672108894</v>
      </c>
      <c r="D57" s="31">
        <v>0.13763539672108893</v>
      </c>
      <c r="E57" s="18">
        <f t="shared" si="3"/>
        <v>2000</v>
      </c>
      <c r="F57" s="30">
        <v>2</v>
      </c>
      <c r="G57" s="9" t="s">
        <v>119</v>
      </c>
      <c r="H57" s="9" t="s">
        <v>119</v>
      </c>
      <c r="I57" s="9" t="s">
        <v>119</v>
      </c>
      <c r="J57" s="33">
        <v>40.1</v>
      </c>
      <c r="K57" s="28">
        <v>200</v>
      </c>
      <c r="L57" s="9" t="s">
        <v>119</v>
      </c>
      <c r="M57" s="9" t="s">
        <v>119</v>
      </c>
      <c r="N57" s="9" t="s">
        <v>119</v>
      </c>
      <c r="O57" s="33">
        <v>19.540500424855342</v>
      </c>
      <c r="P57" s="26">
        <v>200</v>
      </c>
      <c r="Q57" s="9" t="s">
        <v>119</v>
      </c>
      <c r="R57" s="9" t="s">
        <v>119</v>
      </c>
      <c r="S57" s="9" t="s">
        <v>119</v>
      </c>
      <c r="T57" s="25">
        <v>50</v>
      </c>
      <c r="U57" s="24">
        <v>150</v>
      </c>
      <c r="V57" s="23">
        <v>20</v>
      </c>
    </row>
    <row r="58" spans="1:22" ht="15">
      <c r="A58" s="22" t="s">
        <v>212</v>
      </c>
      <c r="B58" s="21" t="s">
        <v>213</v>
      </c>
      <c r="C58" s="20">
        <f t="shared" si="2"/>
        <v>48.5</v>
      </c>
      <c r="D58" s="31">
        <v>4.8500000000000001E-2</v>
      </c>
      <c r="E58" s="18">
        <f t="shared" si="3"/>
        <v>840</v>
      </c>
      <c r="F58" s="30">
        <v>0.84</v>
      </c>
      <c r="G58" s="9" t="s">
        <v>119</v>
      </c>
      <c r="H58" s="9" t="s">
        <v>119</v>
      </c>
      <c r="I58" s="9" t="s">
        <v>119</v>
      </c>
      <c r="J58" s="33">
        <v>25.4</v>
      </c>
      <c r="K58" s="28">
        <v>84</v>
      </c>
      <c r="L58" s="9" t="s">
        <v>119</v>
      </c>
      <c r="M58" s="9" t="s">
        <v>119</v>
      </c>
      <c r="N58" s="9" t="s">
        <v>119</v>
      </c>
      <c r="O58" s="33">
        <v>11.153536940645772</v>
      </c>
      <c r="P58" s="26">
        <v>84</v>
      </c>
      <c r="Q58" s="9" t="s">
        <v>119</v>
      </c>
      <c r="R58" s="9" t="s">
        <v>119</v>
      </c>
      <c r="S58" s="9" t="s">
        <v>119</v>
      </c>
      <c r="T58" s="25">
        <v>50</v>
      </c>
      <c r="U58" s="24">
        <v>150</v>
      </c>
      <c r="V58" s="23">
        <v>20</v>
      </c>
    </row>
    <row r="59" spans="1:22" ht="15">
      <c r="A59" s="22" t="s">
        <v>214</v>
      </c>
      <c r="B59" s="21" t="s">
        <v>215</v>
      </c>
      <c r="C59" s="20">
        <f t="shared" si="2"/>
        <v>24.515836157049158</v>
      </c>
      <c r="D59" s="31">
        <v>2.4515836157049158E-2</v>
      </c>
      <c r="E59" s="18">
        <f t="shared" si="3"/>
        <v>500</v>
      </c>
      <c r="F59" s="30">
        <v>0.5</v>
      </c>
      <c r="G59" s="9" t="s">
        <v>119</v>
      </c>
      <c r="H59" s="9" t="s">
        <v>119</v>
      </c>
      <c r="I59" s="9" t="s">
        <v>119</v>
      </c>
      <c r="J59" s="27">
        <v>4.63</v>
      </c>
      <c r="K59" s="28">
        <v>50</v>
      </c>
      <c r="L59" s="9" t="s">
        <v>119</v>
      </c>
      <c r="M59" s="9" t="s">
        <v>119</v>
      </c>
      <c r="N59" s="9" t="s">
        <v>119</v>
      </c>
      <c r="O59" s="27">
        <v>2.3837915700507439</v>
      </c>
      <c r="P59" s="26">
        <v>50</v>
      </c>
      <c r="Q59" s="9" t="s">
        <v>119</v>
      </c>
      <c r="R59" s="9" t="s">
        <v>119</v>
      </c>
      <c r="S59" s="9" t="s">
        <v>119</v>
      </c>
      <c r="T59" s="25">
        <v>50</v>
      </c>
      <c r="U59" s="24">
        <v>150</v>
      </c>
      <c r="V59" s="23">
        <v>20</v>
      </c>
    </row>
    <row r="60" spans="1:22" ht="15">
      <c r="A60" s="22" t="s">
        <v>216</v>
      </c>
      <c r="B60" s="21" t="s">
        <v>217</v>
      </c>
      <c r="C60" s="20">
        <f t="shared" si="2"/>
        <v>36.6</v>
      </c>
      <c r="D60" s="31">
        <v>3.6600000000000001E-2</v>
      </c>
      <c r="E60" s="18">
        <f t="shared" si="3"/>
        <v>500</v>
      </c>
      <c r="F60" s="30">
        <v>0.5</v>
      </c>
      <c r="G60" s="9" t="s">
        <v>119</v>
      </c>
      <c r="H60" s="9" t="s">
        <v>119</v>
      </c>
      <c r="I60" s="9" t="s">
        <v>119</v>
      </c>
      <c r="J60" s="27">
        <v>14.1</v>
      </c>
      <c r="K60" s="28">
        <v>50</v>
      </c>
      <c r="L60" s="9" t="s">
        <v>119</v>
      </c>
      <c r="M60" s="9" t="s">
        <v>119</v>
      </c>
      <c r="N60" s="9" t="s">
        <v>119</v>
      </c>
      <c r="O60" s="27">
        <v>4.87</v>
      </c>
      <c r="P60" s="26">
        <v>50</v>
      </c>
      <c r="Q60" s="9" t="s">
        <v>119</v>
      </c>
      <c r="R60" s="9" t="s">
        <v>119</v>
      </c>
      <c r="S60" s="9" t="s">
        <v>119</v>
      </c>
      <c r="T60" s="25">
        <v>50</v>
      </c>
      <c r="U60" s="24">
        <v>150</v>
      </c>
      <c r="V60" s="23">
        <v>20</v>
      </c>
    </row>
    <row r="61" spans="1:22" ht="15">
      <c r="A61" s="22" t="s">
        <v>218</v>
      </c>
      <c r="B61" s="21" t="s">
        <v>219</v>
      </c>
      <c r="C61" s="20">
        <f t="shared" si="2"/>
        <v>30.858784467207627</v>
      </c>
      <c r="D61" s="31">
        <v>3.0858784467207627E-2</v>
      </c>
      <c r="E61" s="18">
        <f t="shared" si="3"/>
        <v>500</v>
      </c>
      <c r="F61" s="30">
        <v>0.5</v>
      </c>
      <c r="G61" s="9" t="s">
        <v>119</v>
      </c>
      <c r="H61" s="9" t="s">
        <v>119</v>
      </c>
      <c r="I61" s="9" t="s">
        <v>119</v>
      </c>
      <c r="J61" s="27">
        <v>10</v>
      </c>
      <c r="K61" s="28">
        <v>50</v>
      </c>
      <c r="L61" s="9" t="s">
        <v>119</v>
      </c>
      <c r="M61" s="9" t="s">
        <v>119</v>
      </c>
      <c r="N61" s="9" t="s">
        <v>119</v>
      </c>
      <c r="O61" s="27">
        <v>3.7326860340640198</v>
      </c>
      <c r="P61" s="26">
        <v>50</v>
      </c>
      <c r="Q61" s="9" t="s">
        <v>119</v>
      </c>
      <c r="R61" s="9" t="s">
        <v>119</v>
      </c>
      <c r="S61" s="9" t="s">
        <v>119</v>
      </c>
      <c r="T61" s="25">
        <v>50</v>
      </c>
      <c r="U61" s="24">
        <v>150</v>
      </c>
      <c r="V61" s="23">
        <v>20</v>
      </c>
    </row>
    <row r="62" spans="1:22" ht="15">
      <c r="A62" s="22" t="s">
        <v>220</v>
      </c>
      <c r="B62" s="21" t="s">
        <v>221</v>
      </c>
      <c r="C62" s="20">
        <f t="shared" si="2"/>
        <v>31.648430699799299</v>
      </c>
      <c r="D62" s="31">
        <v>3.16484306997993E-2</v>
      </c>
      <c r="E62" s="18">
        <f t="shared" si="3"/>
        <v>500</v>
      </c>
      <c r="F62" s="30">
        <v>0.5</v>
      </c>
      <c r="G62" s="9" t="s">
        <v>119</v>
      </c>
      <c r="H62" s="9" t="s">
        <v>119</v>
      </c>
      <c r="I62" s="9" t="s">
        <v>119</v>
      </c>
      <c r="J62" s="27">
        <v>3.78</v>
      </c>
      <c r="K62" s="28">
        <v>50</v>
      </c>
      <c r="L62" s="9" t="s">
        <v>119</v>
      </c>
      <c r="M62" s="9" t="s">
        <v>119</v>
      </c>
      <c r="N62" s="9" t="s">
        <v>119</v>
      </c>
      <c r="O62" s="27">
        <v>2.171099706573334</v>
      </c>
      <c r="P62" s="26">
        <v>50</v>
      </c>
      <c r="Q62" s="9" t="s">
        <v>119</v>
      </c>
      <c r="R62" s="9" t="s">
        <v>119</v>
      </c>
      <c r="S62" s="9" t="s">
        <v>119</v>
      </c>
      <c r="T62" s="25">
        <v>50</v>
      </c>
      <c r="U62" s="24">
        <v>150</v>
      </c>
      <c r="V62" s="23">
        <v>20</v>
      </c>
    </row>
    <row r="63" spans="1:22" ht="15">
      <c r="A63" s="22" t="s">
        <v>222</v>
      </c>
      <c r="B63" s="21" t="s">
        <v>223</v>
      </c>
      <c r="C63" s="20">
        <f t="shared" si="2"/>
        <v>26.57684545507346</v>
      </c>
      <c r="D63" s="31">
        <v>2.657684545507346E-2</v>
      </c>
      <c r="E63" s="18">
        <f t="shared" si="3"/>
        <v>500</v>
      </c>
      <c r="F63" s="30">
        <v>0.5</v>
      </c>
      <c r="G63" s="9" t="s">
        <v>119</v>
      </c>
      <c r="H63" s="9" t="s">
        <v>119</v>
      </c>
      <c r="I63" s="9" t="s">
        <v>119</v>
      </c>
      <c r="J63" s="27">
        <v>3.16</v>
      </c>
      <c r="K63" s="28">
        <v>50</v>
      </c>
      <c r="L63" s="9" t="s">
        <v>119</v>
      </c>
      <c r="M63" s="9" t="s">
        <v>119</v>
      </c>
      <c r="N63" s="9" t="s">
        <v>119</v>
      </c>
      <c r="O63" s="27">
        <v>1.939677786993115</v>
      </c>
      <c r="P63" s="26">
        <v>50</v>
      </c>
      <c r="Q63" s="9" t="s">
        <v>119</v>
      </c>
      <c r="R63" s="9" t="s">
        <v>119</v>
      </c>
      <c r="S63" s="9" t="s">
        <v>119</v>
      </c>
      <c r="T63" s="25">
        <v>50</v>
      </c>
      <c r="U63" s="24">
        <v>150</v>
      </c>
      <c r="V63" s="23">
        <v>20</v>
      </c>
    </row>
    <row r="64" spans="1:22" ht="15">
      <c r="A64" s="22" t="s">
        <v>224</v>
      </c>
      <c r="B64" s="21" t="s">
        <v>225</v>
      </c>
      <c r="C64" s="20">
        <f t="shared" si="2"/>
        <v>22.528322193804343</v>
      </c>
      <c r="D64" s="31">
        <v>2.2528322193804344E-2</v>
      </c>
      <c r="E64" s="18">
        <f t="shared" si="3"/>
        <v>500</v>
      </c>
      <c r="F64" s="30">
        <v>0.5</v>
      </c>
      <c r="G64" s="9" t="s">
        <v>119</v>
      </c>
      <c r="H64" s="9" t="s">
        <v>119</v>
      </c>
      <c r="I64" s="9" t="s">
        <v>119</v>
      </c>
      <c r="J64" s="27">
        <v>4.2300000000000004</v>
      </c>
      <c r="K64" s="28">
        <v>50</v>
      </c>
      <c r="L64" s="9" t="s">
        <v>119</v>
      </c>
      <c r="M64" s="9" t="s">
        <v>119</v>
      </c>
      <c r="N64" s="9" t="s">
        <v>119</v>
      </c>
      <c r="O64" s="27">
        <v>2.5898325722407312</v>
      </c>
      <c r="P64" s="26">
        <v>50</v>
      </c>
      <c r="Q64" s="9" t="s">
        <v>119</v>
      </c>
      <c r="R64" s="9" t="s">
        <v>119</v>
      </c>
      <c r="S64" s="9" t="s">
        <v>119</v>
      </c>
      <c r="T64" s="25">
        <v>50</v>
      </c>
      <c r="U64" s="24">
        <v>150</v>
      </c>
      <c r="V64" s="23">
        <v>20</v>
      </c>
    </row>
    <row r="65" spans="1:22" ht="15">
      <c r="A65" s="22" t="s">
        <v>226</v>
      </c>
      <c r="B65" s="21" t="s">
        <v>227</v>
      </c>
      <c r="C65" s="32">
        <f t="shared" si="2"/>
        <v>9.6825255859644983</v>
      </c>
      <c r="D65" s="31">
        <v>9.6825255859644983E-3</v>
      </c>
      <c r="E65" s="18">
        <f t="shared" si="3"/>
        <v>500</v>
      </c>
      <c r="F65" s="30">
        <v>0.5</v>
      </c>
      <c r="G65" s="16">
        <v>50</v>
      </c>
      <c r="H65" s="15">
        <v>150</v>
      </c>
      <c r="I65" s="9" t="s">
        <v>13</v>
      </c>
      <c r="J65" s="27">
        <v>5.15</v>
      </c>
      <c r="K65" s="28">
        <v>50</v>
      </c>
      <c r="L65" s="11">
        <v>50</v>
      </c>
      <c r="M65" s="10">
        <v>150</v>
      </c>
      <c r="N65" s="9" t="s">
        <v>13</v>
      </c>
      <c r="O65" s="27">
        <v>1.9563739445503412</v>
      </c>
      <c r="P65" s="26">
        <v>50</v>
      </c>
      <c r="Q65" s="11">
        <v>50</v>
      </c>
      <c r="R65" s="10">
        <v>150</v>
      </c>
      <c r="S65" s="9" t="s">
        <v>13</v>
      </c>
      <c r="T65" s="25">
        <v>50</v>
      </c>
      <c r="U65" s="24">
        <v>150</v>
      </c>
      <c r="V65" s="23">
        <v>20</v>
      </c>
    </row>
    <row r="66" spans="1:22" ht="15">
      <c r="A66" s="22" t="s">
        <v>228</v>
      </c>
      <c r="B66" s="21" t="s">
        <v>229</v>
      </c>
      <c r="C66" s="20">
        <f t="shared" si="2"/>
        <v>21.694626741661175</v>
      </c>
      <c r="D66" s="31">
        <v>2.1694626741661175E-2</v>
      </c>
      <c r="E66" s="18">
        <f t="shared" si="3"/>
        <v>500</v>
      </c>
      <c r="F66" s="30">
        <v>0.5</v>
      </c>
      <c r="G66" s="16">
        <v>50</v>
      </c>
      <c r="H66" s="15">
        <v>150</v>
      </c>
      <c r="I66" s="9" t="s">
        <v>13</v>
      </c>
      <c r="J66" s="29">
        <v>4.88</v>
      </c>
      <c r="K66" s="28">
        <v>50</v>
      </c>
      <c r="L66" s="11">
        <v>50</v>
      </c>
      <c r="M66" s="10">
        <v>150</v>
      </c>
      <c r="N66" s="9" t="s">
        <v>13</v>
      </c>
      <c r="O66" s="27">
        <v>2.5113966266037502</v>
      </c>
      <c r="P66" s="26">
        <v>50</v>
      </c>
      <c r="Q66" s="11">
        <v>50</v>
      </c>
      <c r="R66" s="10">
        <v>150</v>
      </c>
      <c r="S66" s="9" t="s">
        <v>13</v>
      </c>
      <c r="T66" s="25">
        <v>50</v>
      </c>
      <c r="U66" s="24">
        <v>150</v>
      </c>
      <c r="V66" s="23">
        <v>20</v>
      </c>
    </row>
    <row r="67" spans="1:22" ht="15">
      <c r="A67" s="22" t="s">
        <v>230</v>
      </c>
      <c r="B67" s="21" t="s">
        <v>231</v>
      </c>
      <c r="C67" s="20">
        <f t="shared" si="2"/>
        <v>48.911916183044106</v>
      </c>
      <c r="D67" s="31">
        <v>4.8911916183044107E-2</v>
      </c>
      <c r="E67" s="18">
        <f t="shared" si="3"/>
        <v>500</v>
      </c>
      <c r="F67" s="30">
        <v>0.5</v>
      </c>
      <c r="G67" s="16">
        <v>50</v>
      </c>
      <c r="H67" s="15">
        <v>150</v>
      </c>
      <c r="I67" s="9" t="s">
        <v>13</v>
      </c>
      <c r="J67" s="27">
        <v>5.78</v>
      </c>
      <c r="K67" s="28">
        <v>50</v>
      </c>
      <c r="L67" s="11">
        <v>50</v>
      </c>
      <c r="M67" s="10">
        <v>150</v>
      </c>
      <c r="N67" s="9" t="s">
        <v>13</v>
      </c>
      <c r="O67" s="27">
        <v>1.1560212270127663</v>
      </c>
      <c r="P67" s="26">
        <v>50</v>
      </c>
      <c r="Q67" s="11">
        <v>50</v>
      </c>
      <c r="R67" s="10">
        <v>150</v>
      </c>
      <c r="S67" s="9" t="s">
        <v>13</v>
      </c>
      <c r="T67" s="25">
        <v>50</v>
      </c>
      <c r="U67" s="24">
        <v>150</v>
      </c>
      <c r="V67" s="23">
        <v>20</v>
      </c>
    </row>
    <row r="68" spans="1:22" ht="15">
      <c r="A68" s="22" t="s">
        <v>232</v>
      </c>
      <c r="B68" s="21" t="s">
        <v>233</v>
      </c>
      <c r="C68" s="20">
        <f t="shared" ref="C68:C99" si="4">D68*1000</f>
        <v>38.477297382733212</v>
      </c>
      <c r="D68" s="31">
        <v>3.8477297382733214E-2</v>
      </c>
      <c r="E68" s="18">
        <f t="shared" ref="E68:E99" si="5">F68*1000</f>
        <v>500</v>
      </c>
      <c r="F68" s="30">
        <v>0.5</v>
      </c>
      <c r="G68" s="9" t="s">
        <v>119</v>
      </c>
      <c r="H68" s="9" t="s">
        <v>119</v>
      </c>
      <c r="I68" s="9" t="s">
        <v>119</v>
      </c>
      <c r="J68" s="27">
        <v>4.3099999999999996</v>
      </c>
      <c r="K68" s="28">
        <v>50</v>
      </c>
      <c r="L68" s="9" t="s">
        <v>119</v>
      </c>
      <c r="M68" s="9" t="s">
        <v>119</v>
      </c>
      <c r="N68" s="9" t="s">
        <v>119</v>
      </c>
      <c r="O68" s="27">
        <v>2.8137871824574967</v>
      </c>
      <c r="P68" s="26">
        <v>50</v>
      </c>
      <c r="Q68" s="9" t="s">
        <v>119</v>
      </c>
      <c r="R68" s="9" t="s">
        <v>119</v>
      </c>
      <c r="S68" s="9" t="s">
        <v>119</v>
      </c>
      <c r="T68" s="25">
        <v>50</v>
      </c>
      <c r="U68" s="24">
        <v>150</v>
      </c>
      <c r="V68" s="23">
        <v>20</v>
      </c>
    </row>
    <row r="69" spans="1:22" ht="15">
      <c r="A69" s="22" t="s">
        <v>234</v>
      </c>
      <c r="B69" s="21" t="s">
        <v>235</v>
      </c>
      <c r="C69" s="20">
        <f t="shared" si="4"/>
        <v>41.658178216527929</v>
      </c>
      <c r="D69" s="31">
        <v>4.1658178216527932E-2</v>
      </c>
      <c r="E69" s="18">
        <f t="shared" si="5"/>
        <v>500</v>
      </c>
      <c r="F69" s="30">
        <v>0.5</v>
      </c>
      <c r="G69" s="9" t="s">
        <v>119</v>
      </c>
      <c r="H69" s="9" t="s">
        <v>119</v>
      </c>
      <c r="I69" s="9" t="s">
        <v>119</v>
      </c>
      <c r="J69" s="27">
        <v>4.76</v>
      </c>
      <c r="K69" s="28">
        <v>50</v>
      </c>
      <c r="L69" s="9" t="s">
        <v>119</v>
      </c>
      <c r="M69" s="9" t="s">
        <v>119</v>
      </c>
      <c r="N69" s="9" t="s">
        <v>119</v>
      </c>
      <c r="O69" s="27">
        <v>2.4891813660086544</v>
      </c>
      <c r="P69" s="26">
        <v>50</v>
      </c>
      <c r="Q69" s="9" t="s">
        <v>119</v>
      </c>
      <c r="R69" s="9" t="s">
        <v>119</v>
      </c>
      <c r="S69" s="9" t="s">
        <v>119</v>
      </c>
      <c r="T69" s="25">
        <v>50</v>
      </c>
      <c r="U69" s="24">
        <v>150</v>
      </c>
      <c r="V69" s="23">
        <v>20</v>
      </c>
    </row>
    <row r="70" spans="1:22" ht="15">
      <c r="A70" s="22" t="s">
        <v>236</v>
      </c>
      <c r="B70" s="21" t="s">
        <v>237</v>
      </c>
      <c r="C70" s="20">
        <f t="shared" si="4"/>
        <v>37.727778273574543</v>
      </c>
      <c r="D70" s="31">
        <v>3.7727778273574542E-2</v>
      </c>
      <c r="E70" s="18">
        <f t="shared" si="5"/>
        <v>500</v>
      </c>
      <c r="F70" s="30">
        <v>0.5</v>
      </c>
      <c r="G70" s="9" t="s">
        <v>119</v>
      </c>
      <c r="H70" s="9" t="s">
        <v>119</v>
      </c>
      <c r="I70" s="9" t="s">
        <v>119</v>
      </c>
      <c r="J70" s="27">
        <v>4.9400000000000004</v>
      </c>
      <c r="K70" s="28">
        <v>50</v>
      </c>
      <c r="L70" s="9" t="s">
        <v>119</v>
      </c>
      <c r="M70" s="9" t="s">
        <v>119</v>
      </c>
      <c r="N70" s="9" t="s">
        <v>119</v>
      </c>
      <c r="O70" s="27">
        <v>2.8621377397537047</v>
      </c>
      <c r="P70" s="26">
        <v>50</v>
      </c>
      <c r="Q70" s="9" t="s">
        <v>119</v>
      </c>
      <c r="R70" s="9" t="s">
        <v>119</v>
      </c>
      <c r="S70" s="9" t="s">
        <v>119</v>
      </c>
      <c r="T70" s="25">
        <v>50</v>
      </c>
      <c r="U70" s="24">
        <v>150</v>
      </c>
      <c r="V70" s="23">
        <v>20</v>
      </c>
    </row>
    <row r="71" spans="1:22" ht="15">
      <c r="A71" s="22" t="s">
        <v>238</v>
      </c>
      <c r="B71" s="21" t="s">
        <v>239</v>
      </c>
      <c r="C71" s="20">
        <f t="shared" si="4"/>
        <v>67.213382934645367</v>
      </c>
      <c r="D71" s="31">
        <v>6.7213382934645363E-2</v>
      </c>
      <c r="E71" s="18">
        <f t="shared" si="5"/>
        <v>950</v>
      </c>
      <c r="F71" s="30">
        <v>0.95</v>
      </c>
      <c r="G71" s="9" t="s">
        <v>119</v>
      </c>
      <c r="H71" s="9" t="s">
        <v>119</v>
      </c>
      <c r="I71" s="9" t="s">
        <v>119</v>
      </c>
      <c r="J71" s="33">
        <v>20</v>
      </c>
      <c r="K71" s="28">
        <v>95</v>
      </c>
      <c r="L71" s="9" t="s">
        <v>119</v>
      </c>
      <c r="M71" s="9" t="s">
        <v>119</v>
      </c>
      <c r="N71" s="9" t="s">
        <v>119</v>
      </c>
      <c r="O71" s="33">
        <v>19.917309648117605</v>
      </c>
      <c r="P71" s="26">
        <v>95</v>
      </c>
      <c r="Q71" s="9" t="s">
        <v>119</v>
      </c>
      <c r="R71" s="9" t="s">
        <v>119</v>
      </c>
      <c r="S71" s="9" t="s">
        <v>119</v>
      </c>
      <c r="T71" s="25">
        <v>50</v>
      </c>
      <c r="U71" s="24">
        <v>150</v>
      </c>
      <c r="V71" s="23">
        <v>20</v>
      </c>
    </row>
    <row r="72" spans="1:22" ht="15">
      <c r="A72" s="22" t="s">
        <v>240</v>
      </c>
      <c r="B72" s="21" t="s">
        <v>240</v>
      </c>
      <c r="C72" s="35">
        <f t="shared" si="4"/>
        <v>160.85314735741323</v>
      </c>
      <c r="D72" s="31">
        <v>0.16085314735741324</v>
      </c>
      <c r="E72" s="18">
        <f t="shared" si="5"/>
        <v>2000</v>
      </c>
      <c r="F72" s="30">
        <v>2</v>
      </c>
      <c r="G72" s="9" t="s">
        <v>119</v>
      </c>
      <c r="H72" s="9" t="s">
        <v>119</v>
      </c>
      <c r="I72" s="9" t="s">
        <v>119</v>
      </c>
      <c r="J72" s="33">
        <v>16.8</v>
      </c>
      <c r="K72" s="28">
        <v>200</v>
      </c>
      <c r="L72" s="9" t="s">
        <v>119</v>
      </c>
      <c r="M72" s="9" t="s">
        <v>119</v>
      </c>
      <c r="N72" s="9" t="s">
        <v>119</v>
      </c>
      <c r="O72" s="27">
        <v>9.5435398769281772</v>
      </c>
      <c r="P72" s="26">
        <v>200</v>
      </c>
      <c r="Q72" s="9" t="s">
        <v>119</v>
      </c>
      <c r="R72" s="9" t="s">
        <v>119</v>
      </c>
      <c r="S72" s="9" t="s">
        <v>119</v>
      </c>
      <c r="T72" s="25">
        <v>50</v>
      </c>
      <c r="U72" s="24">
        <v>150</v>
      </c>
      <c r="V72" s="23">
        <v>20</v>
      </c>
    </row>
    <row r="73" spans="1:22" ht="15">
      <c r="A73" s="22" t="s">
        <v>241</v>
      </c>
      <c r="B73" s="21" t="s">
        <v>241</v>
      </c>
      <c r="C73" s="20">
        <f t="shared" si="4"/>
        <v>58.046730653155656</v>
      </c>
      <c r="D73" s="31">
        <v>5.8046730653155659E-2</v>
      </c>
      <c r="E73" s="18">
        <f t="shared" si="5"/>
        <v>1000</v>
      </c>
      <c r="F73" s="30">
        <v>1</v>
      </c>
      <c r="G73" s="9" t="s">
        <v>119</v>
      </c>
      <c r="H73" s="9" t="s">
        <v>119</v>
      </c>
      <c r="I73" s="9" t="s">
        <v>119</v>
      </c>
      <c r="J73" s="33">
        <v>7.25</v>
      </c>
      <c r="K73" s="28">
        <v>100</v>
      </c>
      <c r="L73" s="9" t="s">
        <v>119</v>
      </c>
      <c r="M73" s="9" t="s">
        <v>119</v>
      </c>
      <c r="N73" s="9" t="s">
        <v>119</v>
      </c>
      <c r="O73" s="27">
        <v>5.2703666646029284</v>
      </c>
      <c r="P73" s="26">
        <v>100</v>
      </c>
      <c r="Q73" s="9" t="s">
        <v>119</v>
      </c>
      <c r="R73" s="9" t="s">
        <v>119</v>
      </c>
      <c r="S73" s="9" t="s">
        <v>119</v>
      </c>
      <c r="T73" s="25">
        <v>50</v>
      </c>
      <c r="U73" s="24">
        <v>150</v>
      </c>
      <c r="V73" s="23">
        <v>20</v>
      </c>
    </row>
    <row r="74" spans="1:22" ht="15">
      <c r="A74" s="22" t="s">
        <v>242</v>
      </c>
      <c r="B74" s="21" t="s">
        <v>243</v>
      </c>
      <c r="C74" s="20">
        <f t="shared" si="4"/>
        <v>30.512238762971617</v>
      </c>
      <c r="D74" s="31">
        <v>3.0512238762971617E-2</v>
      </c>
      <c r="E74" s="18">
        <f t="shared" si="5"/>
        <v>500</v>
      </c>
      <c r="F74" s="30">
        <v>0.5</v>
      </c>
      <c r="G74" s="9" t="s">
        <v>119</v>
      </c>
      <c r="H74" s="9" t="s">
        <v>119</v>
      </c>
      <c r="I74" s="9" t="s">
        <v>119</v>
      </c>
      <c r="J74" s="27">
        <v>7.6</v>
      </c>
      <c r="K74" s="28">
        <v>50</v>
      </c>
      <c r="L74" s="9" t="s">
        <v>119</v>
      </c>
      <c r="M74" s="9" t="s">
        <v>119</v>
      </c>
      <c r="N74" s="9" t="s">
        <v>119</v>
      </c>
      <c r="O74" s="27">
        <v>3.041232763945569</v>
      </c>
      <c r="P74" s="26">
        <v>50</v>
      </c>
      <c r="Q74" s="9" t="s">
        <v>119</v>
      </c>
      <c r="R74" s="9" t="s">
        <v>119</v>
      </c>
      <c r="S74" s="9" t="s">
        <v>119</v>
      </c>
      <c r="T74" s="25">
        <v>50</v>
      </c>
      <c r="U74" s="24">
        <v>150</v>
      </c>
      <c r="V74" s="23">
        <v>20</v>
      </c>
    </row>
    <row r="75" spans="1:22" ht="15">
      <c r="A75" s="22" t="s">
        <v>244</v>
      </c>
      <c r="B75" s="21" t="s">
        <v>245</v>
      </c>
      <c r="C75" s="20">
        <f t="shared" si="4"/>
        <v>23.985037232035765</v>
      </c>
      <c r="D75" s="31">
        <v>2.3985037232035766E-2</v>
      </c>
      <c r="E75" s="18">
        <f t="shared" si="5"/>
        <v>500</v>
      </c>
      <c r="F75" s="30">
        <v>0.5</v>
      </c>
      <c r="G75" s="9" t="s">
        <v>119</v>
      </c>
      <c r="H75" s="9" t="s">
        <v>119</v>
      </c>
      <c r="I75" s="9" t="s">
        <v>119</v>
      </c>
      <c r="J75" s="27">
        <v>5.52</v>
      </c>
      <c r="K75" s="28">
        <v>50</v>
      </c>
      <c r="L75" s="9" t="s">
        <v>119</v>
      </c>
      <c r="M75" s="9" t="s">
        <v>119</v>
      </c>
      <c r="N75" s="9" t="s">
        <v>119</v>
      </c>
      <c r="O75" s="27">
        <v>2.428966252819512</v>
      </c>
      <c r="P75" s="26">
        <v>50</v>
      </c>
      <c r="Q75" s="9" t="s">
        <v>119</v>
      </c>
      <c r="R75" s="9" t="s">
        <v>119</v>
      </c>
      <c r="S75" s="9" t="s">
        <v>119</v>
      </c>
      <c r="T75" s="25">
        <v>50</v>
      </c>
      <c r="U75" s="24">
        <v>150</v>
      </c>
      <c r="V75" s="23">
        <v>20</v>
      </c>
    </row>
    <row r="76" spans="1:22" ht="15">
      <c r="A76" s="22" t="s">
        <v>246</v>
      </c>
      <c r="B76" s="21" t="s">
        <v>247</v>
      </c>
      <c r="C76" s="20">
        <f t="shared" si="4"/>
        <v>37.255589348483809</v>
      </c>
      <c r="D76" s="31">
        <v>3.725558934848381E-2</v>
      </c>
      <c r="E76" s="18">
        <f t="shared" si="5"/>
        <v>500</v>
      </c>
      <c r="F76" s="30">
        <v>0.5</v>
      </c>
      <c r="G76" s="9" t="s">
        <v>119</v>
      </c>
      <c r="H76" s="9" t="s">
        <v>119</v>
      </c>
      <c r="I76" s="9" t="s">
        <v>119</v>
      </c>
      <c r="J76" s="27">
        <v>4.24</v>
      </c>
      <c r="K76" s="28">
        <v>50</v>
      </c>
      <c r="L76" s="9" t="s">
        <v>119</v>
      </c>
      <c r="M76" s="9" t="s">
        <v>119</v>
      </c>
      <c r="N76" s="9" t="s">
        <v>119</v>
      </c>
      <c r="O76" s="27">
        <v>2.2591447701376044</v>
      </c>
      <c r="P76" s="26">
        <v>50</v>
      </c>
      <c r="Q76" s="9" t="s">
        <v>119</v>
      </c>
      <c r="R76" s="9" t="s">
        <v>119</v>
      </c>
      <c r="S76" s="9" t="s">
        <v>119</v>
      </c>
      <c r="T76" s="25">
        <v>50</v>
      </c>
      <c r="U76" s="24">
        <v>150</v>
      </c>
      <c r="V76" s="23">
        <v>20</v>
      </c>
    </row>
    <row r="77" spans="1:22" ht="15">
      <c r="A77" s="22" t="s">
        <v>248</v>
      </c>
      <c r="B77" s="21" t="s">
        <v>249</v>
      </c>
      <c r="C77" s="20">
        <f t="shared" si="4"/>
        <v>26.98101849405295</v>
      </c>
      <c r="D77" s="31">
        <v>2.698101849405295E-2</v>
      </c>
      <c r="E77" s="18">
        <f t="shared" si="5"/>
        <v>500</v>
      </c>
      <c r="F77" s="30">
        <v>0.5</v>
      </c>
      <c r="G77" s="9" t="s">
        <v>119</v>
      </c>
      <c r="H77" s="9" t="s">
        <v>119</v>
      </c>
      <c r="I77" s="9" t="s">
        <v>119</v>
      </c>
      <c r="J77" s="27">
        <v>3.81</v>
      </c>
      <c r="K77" s="28">
        <v>50</v>
      </c>
      <c r="L77" s="9" t="s">
        <v>119</v>
      </c>
      <c r="M77" s="9" t="s">
        <v>119</v>
      </c>
      <c r="N77" s="9" t="s">
        <v>119</v>
      </c>
      <c r="O77" s="27">
        <v>3.0619896304680707</v>
      </c>
      <c r="P77" s="26">
        <v>50</v>
      </c>
      <c r="Q77" s="9" t="s">
        <v>119</v>
      </c>
      <c r="R77" s="9" t="s">
        <v>119</v>
      </c>
      <c r="S77" s="9" t="s">
        <v>119</v>
      </c>
      <c r="T77" s="25">
        <v>50</v>
      </c>
      <c r="U77" s="24">
        <v>150</v>
      </c>
      <c r="V77" s="23">
        <v>20</v>
      </c>
    </row>
    <row r="78" spans="1:22" ht="15">
      <c r="A78" s="22" t="s">
        <v>250</v>
      </c>
      <c r="B78" s="21" t="s">
        <v>250</v>
      </c>
      <c r="C78" s="20">
        <f t="shared" si="4"/>
        <v>79.852030892859872</v>
      </c>
      <c r="D78" s="31">
        <v>7.9852030892859874E-2</v>
      </c>
      <c r="E78" s="18">
        <f t="shared" si="5"/>
        <v>1500</v>
      </c>
      <c r="F78" s="30">
        <v>1.5</v>
      </c>
      <c r="G78" s="9" t="s">
        <v>119</v>
      </c>
      <c r="H78" s="9" t="s">
        <v>119</v>
      </c>
      <c r="I78" s="9" t="s">
        <v>119</v>
      </c>
      <c r="J78" s="33">
        <v>16.7</v>
      </c>
      <c r="K78" s="26">
        <v>300</v>
      </c>
      <c r="L78" s="9" t="s">
        <v>119</v>
      </c>
      <c r="M78" s="9" t="s">
        <v>119</v>
      </c>
      <c r="N78" s="9" t="s">
        <v>119</v>
      </c>
      <c r="O78" s="33">
        <v>12.805905692424338</v>
      </c>
      <c r="P78" s="26">
        <v>150</v>
      </c>
      <c r="Q78" s="9" t="s">
        <v>119</v>
      </c>
      <c r="R78" s="9" t="s">
        <v>119</v>
      </c>
      <c r="S78" s="9" t="s">
        <v>119</v>
      </c>
      <c r="T78" s="25">
        <v>50</v>
      </c>
      <c r="U78" s="24">
        <v>150</v>
      </c>
      <c r="V78" s="23">
        <v>20</v>
      </c>
    </row>
    <row r="79" spans="1:22" ht="15">
      <c r="A79" s="22" t="s">
        <v>251</v>
      </c>
      <c r="B79" s="21" t="s">
        <v>252</v>
      </c>
      <c r="C79" s="20">
        <f t="shared" si="4"/>
        <v>21.395866860931722</v>
      </c>
      <c r="D79" s="31">
        <v>2.1395866860931721E-2</v>
      </c>
      <c r="E79" s="18">
        <f t="shared" si="5"/>
        <v>500</v>
      </c>
      <c r="F79" s="30">
        <v>0.5</v>
      </c>
      <c r="G79" s="9" t="s">
        <v>119</v>
      </c>
      <c r="H79" s="9" t="s">
        <v>119</v>
      </c>
      <c r="I79" s="9" t="s">
        <v>119</v>
      </c>
      <c r="J79" s="27">
        <v>4.12</v>
      </c>
      <c r="K79" s="28">
        <v>50</v>
      </c>
      <c r="L79" s="9" t="s">
        <v>119</v>
      </c>
      <c r="M79" s="9" t="s">
        <v>119</v>
      </c>
      <c r="N79" s="9" t="s">
        <v>119</v>
      </c>
      <c r="O79" s="27">
        <v>2.7957355194808273</v>
      </c>
      <c r="P79" s="26">
        <v>50</v>
      </c>
      <c r="Q79" s="9" t="s">
        <v>119</v>
      </c>
      <c r="R79" s="9" t="s">
        <v>119</v>
      </c>
      <c r="S79" s="9" t="s">
        <v>119</v>
      </c>
      <c r="T79" s="25">
        <v>50</v>
      </c>
      <c r="U79" s="24">
        <v>150</v>
      </c>
      <c r="V79" s="23">
        <v>20</v>
      </c>
    </row>
    <row r="80" spans="1:22" ht="15">
      <c r="A80" s="22" t="s">
        <v>253</v>
      </c>
      <c r="B80" s="21" t="s">
        <v>254</v>
      </c>
      <c r="C80" s="20">
        <f t="shared" si="4"/>
        <v>30.369749512761359</v>
      </c>
      <c r="D80" s="31">
        <v>3.0369749512761359E-2</v>
      </c>
      <c r="E80" s="18">
        <f t="shared" si="5"/>
        <v>500</v>
      </c>
      <c r="F80" s="30">
        <v>0.5</v>
      </c>
      <c r="G80" s="9" t="s">
        <v>119</v>
      </c>
      <c r="H80" s="9" t="s">
        <v>119</v>
      </c>
      <c r="I80" s="9" t="s">
        <v>119</v>
      </c>
      <c r="J80" s="27">
        <v>8.83</v>
      </c>
      <c r="K80" s="26">
        <v>100</v>
      </c>
      <c r="L80" s="9" t="s">
        <v>119</v>
      </c>
      <c r="M80" s="9" t="s">
        <v>119</v>
      </c>
      <c r="N80" s="9" t="s">
        <v>119</v>
      </c>
      <c r="O80" s="27">
        <v>4.8305748845995611</v>
      </c>
      <c r="P80" s="26">
        <v>50</v>
      </c>
      <c r="Q80" s="9" t="s">
        <v>119</v>
      </c>
      <c r="R80" s="9" t="s">
        <v>119</v>
      </c>
      <c r="S80" s="9" t="s">
        <v>119</v>
      </c>
      <c r="T80" s="25">
        <v>50</v>
      </c>
      <c r="U80" s="24">
        <v>150</v>
      </c>
      <c r="V80" s="23">
        <v>20</v>
      </c>
    </row>
    <row r="81" spans="1:22" ht="15">
      <c r="A81" s="22" t="s">
        <v>255</v>
      </c>
      <c r="B81" s="21" t="s">
        <v>256</v>
      </c>
      <c r="C81" s="20">
        <f t="shared" si="4"/>
        <v>23.373381401301554</v>
      </c>
      <c r="D81" s="31">
        <v>2.3373381401301553E-2</v>
      </c>
      <c r="E81" s="18">
        <f t="shared" si="5"/>
        <v>500</v>
      </c>
      <c r="F81" s="30">
        <v>0.5</v>
      </c>
      <c r="G81" s="9" t="s">
        <v>119</v>
      </c>
      <c r="H81" s="9" t="s">
        <v>119</v>
      </c>
      <c r="I81" s="9" t="s">
        <v>119</v>
      </c>
      <c r="J81" s="27">
        <v>4.76</v>
      </c>
      <c r="K81" s="28">
        <v>50</v>
      </c>
      <c r="L81" s="9" t="s">
        <v>119</v>
      </c>
      <c r="M81" s="9" t="s">
        <v>119</v>
      </c>
      <c r="N81" s="9" t="s">
        <v>119</v>
      </c>
      <c r="O81" s="27">
        <v>2.7774045875922493</v>
      </c>
      <c r="P81" s="26">
        <v>50</v>
      </c>
      <c r="Q81" s="9" t="s">
        <v>119</v>
      </c>
      <c r="R81" s="9" t="s">
        <v>119</v>
      </c>
      <c r="S81" s="9" t="s">
        <v>119</v>
      </c>
      <c r="T81" s="25">
        <v>50</v>
      </c>
      <c r="U81" s="24">
        <v>150</v>
      </c>
      <c r="V81" s="23">
        <v>20</v>
      </c>
    </row>
    <row r="82" spans="1:22" ht="15">
      <c r="A82" s="22" t="s">
        <v>257</v>
      </c>
      <c r="B82" s="21" t="s">
        <v>257</v>
      </c>
      <c r="C82" s="35">
        <f t="shared" si="4"/>
        <v>135.8253297816193</v>
      </c>
      <c r="D82" s="31">
        <v>0.13582532978161929</v>
      </c>
      <c r="E82" s="18">
        <f t="shared" si="5"/>
        <v>3000</v>
      </c>
      <c r="F82" s="30">
        <v>3</v>
      </c>
      <c r="G82" s="9" t="s">
        <v>119</v>
      </c>
      <c r="H82" s="9" t="s">
        <v>119</v>
      </c>
      <c r="I82" s="9" t="s">
        <v>119</v>
      </c>
      <c r="J82" s="33">
        <v>19.399999999999999</v>
      </c>
      <c r="K82" s="28">
        <v>300</v>
      </c>
      <c r="L82" s="9" t="s">
        <v>119</v>
      </c>
      <c r="M82" s="9" t="s">
        <v>119</v>
      </c>
      <c r="N82" s="9" t="s">
        <v>119</v>
      </c>
      <c r="O82" s="33">
        <v>14.889338420330386</v>
      </c>
      <c r="P82" s="26">
        <v>300</v>
      </c>
      <c r="Q82" s="9" t="s">
        <v>119</v>
      </c>
      <c r="R82" s="9" t="s">
        <v>119</v>
      </c>
      <c r="S82" s="9" t="s">
        <v>119</v>
      </c>
      <c r="T82" s="25">
        <v>50</v>
      </c>
      <c r="U82" s="24">
        <v>150</v>
      </c>
      <c r="V82" s="23">
        <v>20</v>
      </c>
    </row>
    <row r="83" spans="1:22" ht="15">
      <c r="A83" s="22" t="s">
        <v>258</v>
      </c>
      <c r="B83" s="21" t="s">
        <v>258</v>
      </c>
      <c r="C83" s="20">
        <f t="shared" si="4"/>
        <v>56.111251718126816</v>
      </c>
      <c r="D83" s="31">
        <v>5.6111251718126816E-2</v>
      </c>
      <c r="E83" s="18">
        <f t="shared" si="5"/>
        <v>1500</v>
      </c>
      <c r="F83" s="30">
        <v>1.5</v>
      </c>
      <c r="G83" s="9" t="s">
        <v>119</v>
      </c>
      <c r="H83" s="9" t="s">
        <v>119</v>
      </c>
      <c r="I83" s="9" t="s">
        <v>119</v>
      </c>
      <c r="J83" s="33">
        <v>9.6300000000000008</v>
      </c>
      <c r="K83" s="28">
        <v>150</v>
      </c>
      <c r="L83" s="9" t="s">
        <v>119</v>
      </c>
      <c r="M83" s="9" t="s">
        <v>119</v>
      </c>
      <c r="N83" s="9" t="s">
        <v>119</v>
      </c>
      <c r="O83" s="27">
        <v>6.7663949947467721</v>
      </c>
      <c r="P83" s="26">
        <v>150</v>
      </c>
      <c r="Q83" s="9" t="s">
        <v>119</v>
      </c>
      <c r="R83" s="9" t="s">
        <v>119</v>
      </c>
      <c r="S83" s="9" t="s">
        <v>119</v>
      </c>
      <c r="T83" s="25">
        <v>50</v>
      </c>
      <c r="U83" s="24">
        <v>150</v>
      </c>
      <c r="V83" s="23">
        <v>20</v>
      </c>
    </row>
    <row r="84" spans="1:22" ht="15">
      <c r="A84" s="22" t="s">
        <v>259</v>
      </c>
      <c r="B84" s="21" t="s">
        <v>259</v>
      </c>
      <c r="C84" s="20">
        <f t="shared" si="4"/>
        <v>54.4</v>
      </c>
      <c r="D84" s="31">
        <v>5.4399999999999997E-2</v>
      </c>
      <c r="E84" s="18">
        <f t="shared" si="5"/>
        <v>1000</v>
      </c>
      <c r="F84" s="30">
        <v>1</v>
      </c>
      <c r="G84" s="9" t="s">
        <v>119</v>
      </c>
      <c r="H84" s="9" t="s">
        <v>119</v>
      </c>
      <c r="I84" s="9" t="s">
        <v>119</v>
      </c>
      <c r="J84" s="33">
        <v>27.1</v>
      </c>
      <c r="K84" s="26">
        <v>200</v>
      </c>
      <c r="L84" s="9" t="s">
        <v>119</v>
      </c>
      <c r="M84" s="9" t="s">
        <v>119</v>
      </c>
      <c r="N84" s="9" t="s">
        <v>119</v>
      </c>
      <c r="O84" s="27">
        <v>8.6187468564805023</v>
      </c>
      <c r="P84" s="26">
        <v>100</v>
      </c>
      <c r="Q84" s="9" t="s">
        <v>119</v>
      </c>
      <c r="R84" s="9" t="s">
        <v>119</v>
      </c>
      <c r="S84" s="9" t="s">
        <v>119</v>
      </c>
      <c r="T84" s="25">
        <v>50</v>
      </c>
      <c r="U84" s="24">
        <v>150</v>
      </c>
      <c r="V84" s="23">
        <v>20</v>
      </c>
    </row>
    <row r="85" spans="1:22" ht="15">
      <c r="A85" s="22" t="s">
        <v>260</v>
      </c>
      <c r="B85" s="21" t="s">
        <v>261</v>
      </c>
      <c r="C85" s="20">
        <f t="shared" si="4"/>
        <v>18.421719410192338</v>
      </c>
      <c r="D85" s="31">
        <v>1.8421719410192338E-2</v>
      </c>
      <c r="E85" s="18">
        <f t="shared" si="5"/>
        <v>500</v>
      </c>
      <c r="F85" s="30">
        <v>0.5</v>
      </c>
      <c r="G85" s="9" t="s">
        <v>119</v>
      </c>
      <c r="H85" s="9" t="s">
        <v>119</v>
      </c>
      <c r="I85" s="9" t="s">
        <v>119</v>
      </c>
      <c r="J85" s="27">
        <v>5.56</v>
      </c>
      <c r="K85" s="28">
        <v>50</v>
      </c>
      <c r="L85" s="9" t="s">
        <v>119</v>
      </c>
      <c r="M85" s="9" t="s">
        <v>119</v>
      </c>
      <c r="N85" s="9" t="s">
        <v>119</v>
      </c>
      <c r="O85" s="27">
        <v>3.8525750660438161</v>
      </c>
      <c r="P85" s="26">
        <v>50</v>
      </c>
      <c r="Q85" s="9" t="s">
        <v>119</v>
      </c>
      <c r="R85" s="9" t="s">
        <v>119</v>
      </c>
      <c r="S85" s="9" t="s">
        <v>119</v>
      </c>
      <c r="T85" s="25">
        <v>50</v>
      </c>
      <c r="U85" s="24">
        <v>150</v>
      </c>
      <c r="V85" s="23">
        <v>20</v>
      </c>
    </row>
    <row r="86" spans="1:22" ht="15">
      <c r="A86" s="22" t="s">
        <v>262</v>
      </c>
      <c r="B86" s="21" t="s">
        <v>263</v>
      </c>
      <c r="C86" s="20">
        <f t="shared" si="4"/>
        <v>19.071582573856549</v>
      </c>
      <c r="D86" s="31">
        <v>1.9071582573856549E-2</v>
      </c>
      <c r="E86" s="18">
        <f t="shared" si="5"/>
        <v>500</v>
      </c>
      <c r="F86" s="30">
        <v>0.5</v>
      </c>
      <c r="G86" s="9" t="s">
        <v>119</v>
      </c>
      <c r="H86" s="9" t="s">
        <v>119</v>
      </c>
      <c r="I86" s="9" t="s">
        <v>119</v>
      </c>
      <c r="J86" s="27">
        <v>4.6500000000000004</v>
      </c>
      <c r="K86" s="28">
        <v>50</v>
      </c>
      <c r="L86" s="9" t="s">
        <v>119</v>
      </c>
      <c r="M86" s="9" t="s">
        <v>119</v>
      </c>
      <c r="N86" s="9" t="s">
        <v>119</v>
      </c>
      <c r="O86" s="27">
        <v>2.0193775605386133</v>
      </c>
      <c r="P86" s="26">
        <v>50</v>
      </c>
      <c r="Q86" s="9" t="s">
        <v>119</v>
      </c>
      <c r="R86" s="9" t="s">
        <v>119</v>
      </c>
      <c r="S86" s="9" t="s">
        <v>119</v>
      </c>
      <c r="T86" s="25">
        <v>50</v>
      </c>
      <c r="U86" s="24">
        <v>150</v>
      </c>
      <c r="V86" s="23">
        <v>20</v>
      </c>
    </row>
    <row r="87" spans="1:22" ht="15">
      <c r="A87" s="22" t="s">
        <v>264</v>
      </c>
      <c r="B87" s="21" t="s">
        <v>265</v>
      </c>
      <c r="C87" s="20">
        <f t="shared" si="4"/>
        <v>21.283688627679183</v>
      </c>
      <c r="D87" s="31">
        <v>2.1283688627679181E-2</v>
      </c>
      <c r="E87" s="18">
        <f t="shared" si="5"/>
        <v>500</v>
      </c>
      <c r="F87" s="30">
        <v>0.5</v>
      </c>
      <c r="G87" s="9" t="s">
        <v>119</v>
      </c>
      <c r="H87" s="9" t="s">
        <v>119</v>
      </c>
      <c r="I87" s="9" t="s">
        <v>119</v>
      </c>
      <c r="J87" s="27">
        <v>4.18</v>
      </c>
      <c r="K87" s="28">
        <v>50</v>
      </c>
      <c r="L87" s="9" t="s">
        <v>119</v>
      </c>
      <c r="M87" s="9" t="s">
        <v>119</v>
      </c>
      <c r="N87" s="9" t="s">
        <v>119</v>
      </c>
      <c r="O87" s="27">
        <v>2.1751342065535275</v>
      </c>
      <c r="P87" s="26">
        <v>50</v>
      </c>
      <c r="Q87" s="9" t="s">
        <v>119</v>
      </c>
      <c r="R87" s="9" t="s">
        <v>119</v>
      </c>
      <c r="S87" s="9" t="s">
        <v>119</v>
      </c>
      <c r="T87" s="25">
        <v>50</v>
      </c>
      <c r="U87" s="24">
        <v>150</v>
      </c>
      <c r="V87" s="23">
        <v>20</v>
      </c>
    </row>
    <row r="88" spans="1:22" ht="15">
      <c r="A88" s="22" t="s">
        <v>266</v>
      </c>
      <c r="B88" s="21" t="s">
        <v>266</v>
      </c>
      <c r="C88" s="20">
        <f t="shared" si="4"/>
        <v>34.745564497840576</v>
      </c>
      <c r="D88" s="31">
        <v>3.4745564497840574E-2</v>
      </c>
      <c r="E88" s="18">
        <f t="shared" si="5"/>
        <v>1000</v>
      </c>
      <c r="F88" s="30">
        <v>1</v>
      </c>
      <c r="G88" s="9" t="s">
        <v>119</v>
      </c>
      <c r="H88" s="9" t="s">
        <v>119</v>
      </c>
      <c r="I88" s="9" t="s">
        <v>119</v>
      </c>
      <c r="J88" s="29">
        <v>6.62</v>
      </c>
      <c r="K88" s="28">
        <v>100</v>
      </c>
      <c r="L88" s="9" t="s">
        <v>119</v>
      </c>
      <c r="M88" s="9" t="s">
        <v>119</v>
      </c>
      <c r="N88" s="9" t="s">
        <v>119</v>
      </c>
      <c r="O88" s="27">
        <v>3.8435704084857494</v>
      </c>
      <c r="P88" s="26">
        <v>100</v>
      </c>
      <c r="Q88" s="9" t="s">
        <v>119</v>
      </c>
      <c r="R88" s="9" t="s">
        <v>119</v>
      </c>
      <c r="S88" s="9" t="s">
        <v>119</v>
      </c>
      <c r="T88" s="25">
        <v>50</v>
      </c>
      <c r="U88" s="24">
        <v>150</v>
      </c>
      <c r="V88" s="23">
        <v>20</v>
      </c>
    </row>
    <row r="89" spans="1:22" ht="15">
      <c r="A89" s="22" t="s">
        <v>267</v>
      </c>
      <c r="B89" s="21" t="s">
        <v>268</v>
      </c>
      <c r="C89" s="20">
        <f t="shared" si="4"/>
        <v>15.418166745572757</v>
      </c>
      <c r="D89" s="31">
        <v>1.5418166745572757E-2</v>
      </c>
      <c r="E89" s="18">
        <f t="shared" si="5"/>
        <v>500</v>
      </c>
      <c r="F89" s="30">
        <v>0.5</v>
      </c>
      <c r="G89" s="9" t="s">
        <v>119</v>
      </c>
      <c r="H89" s="9" t="s">
        <v>119</v>
      </c>
      <c r="I89" s="9" t="s">
        <v>119</v>
      </c>
      <c r="J89" s="27">
        <v>3.3</v>
      </c>
      <c r="K89" s="28">
        <v>50</v>
      </c>
      <c r="L89" s="9" t="s">
        <v>119</v>
      </c>
      <c r="M89" s="9" t="s">
        <v>119</v>
      </c>
      <c r="N89" s="9" t="s">
        <v>119</v>
      </c>
      <c r="O89" s="27">
        <v>2.6039596696765805</v>
      </c>
      <c r="P89" s="26">
        <v>50</v>
      </c>
      <c r="Q89" s="9" t="s">
        <v>119</v>
      </c>
      <c r="R89" s="9" t="s">
        <v>119</v>
      </c>
      <c r="S89" s="9" t="s">
        <v>119</v>
      </c>
      <c r="T89" s="25">
        <v>50</v>
      </c>
      <c r="U89" s="24">
        <v>150</v>
      </c>
      <c r="V89" s="23">
        <v>20</v>
      </c>
    </row>
    <row r="90" spans="1:22" ht="15">
      <c r="A90" s="22" t="s">
        <v>269</v>
      </c>
      <c r="B90" s="21" t="s">
        <v>270</v>
      </c>
      <c r="C90" s="20">
        <f t="shared" si="4"/>
        <v>17.106811223519799</v>
      </c>
      <c r="D90" s="31">
        <v>1.7106811223519799E-2</v>
      </c>
      <c r="E90" s="18">
        <f t="shared" si="5"/>
        <v>500</v>
      </c>
      <c r="F90" s="30">
        <v>0.5</v>
      </c>
      <c r="G90" s="16">
        <v>50</v>
      </c>
      <c r="H90" s="15">
        <v>150</v>
      </c>
      <c r="I90" s="9" t="s">
        <v>13</v>
      </c>
      <c r="J90" s="27">
        <v>6.02</v>
      </c>
      <c r="K90" s="28">
        <v>50</v>
      </c>
      <c r="L90" s="11">
        <v>50</v>
      </c>
      <c r="M90" s="10">
        <v>150</v>
      </c>
      <c r="N90" s="9" t="s">
        <v>13</v>
      </c>
      <c r="O90" s="27">
        <v>3.9375863101574193</v>
      </c>
      <c r="P90" s="26">
        <v>50</v>
      </c>
      <c r="Q90" s="11">
        <v>50</v>
      </c>
      <c r="R90" s="10">
        <v>150</v>
      </c>
      <c r="S90" s="9" t="s">
        <v>13</v>
      </c>
      <c r="T90" s="25">
        <v>50</v>
      </c>
      <c r="U90" s="24">
        <v>150</v>
      </c>
      <c r="V90" s="23">
        <v>20</v>
      </c>
    </row>
    <row r="91" spans="1:22" ht="15">
      <c r="A91" s="22" t="s">
        <v>271</v>
      </c>
      <c r="B91" s="21" t="s">
        <v>272</v>
      </c>
      <c r="C91" s="20">
        <f t="shared" si="4"/>
        <v>16.25208148354718</v>
      </c>
      <c r="D91" s="31">
        <v>1.625208148354718E-2</v>
      </c>
      <c r="E91" s="18">
        <f t="shared" si="5"/>
        <v>500</v>
      </c>
      <c r="F91" s="30">
        <v>0.5</v>
      </c>
      <c r="G91" s="9" t="s">
        <v>119</v>
      </c>
      <c r="H91" s="9" t="s">
        <v>119</v>
      </c>
      <c r="I91" s="9" t="s">
        <v>119</v>
      </c>
      <c r="J91" s="27">
        <v>2.5099999999999998</v>
      </c>
      <c r="K91" s="28">
        <v>50</v>
      </c>
      <c r="L91" s="9" t="s">
        <v>119</v>
      </c>
      <c r="M91" s="9" t="s">
        <v>119</v>
      </c>
      <c r="N91" s="9" t="s">
        <v>119</v>
      </c>
      <c r="O91" s="27">
        <v>2.278995975711632</v>
      </c>
      <c r="P91" s="26">
        <v>50</v>
      </c>
      <c r="Q91" s="9" t="s">
        <v>119</v>
      </c>
      <c r="R91" s="9" t="s">
        <v>119</v>
      </c>
      <c r="S91" s="9" t="s">
        <v>119</v>
      </c>
      <c r="T91" s="25">
        <v>50</v>
      </c>
      <c r="U91" s="24">
        <v>150</v>
      </c>
      <c r="V91" s="23">
        <v>20</v>
      </c>
    </row>
    <row r="92" spans="1:22" ht="15">
      <c r="A92" s="22" t="s">
        <v>273</v>
      </c>
      <c r="B92" s="21" t="s">
        <v>274</v>
      </c>
      <c r="C92" s="20">
        <f t="shared" si="4"/>
        <v>39.5</v>
      </c>
      <c r="D92" s="31">
        <v>3.95E-2</v>
      </c>
      <c r="E92" s="18">
        <f t="shared" si="5"/>
        <v>640</v>
      </c>
      <c r="F92" s="30">
        <v>0.64</v>
      </c>
      <c r="G92" s="16">
        <v>50</v>
      </c>
      <c r="H92" s="15">
        <v>150</v>
      </c>
      <c r="I92" s="9" t="s">
        <v>13</v>
      </c>
      <c r="J92" s="27">
        <v>18.399999999999999</v>
      </c>
      <c r="K92" s="28">
        <v>50</v>
      </c>
      <c r="L92" s="11">
        <v>50</v>
      </c>
      <c r="M92" s="10">
        <v>150</v>
      </c>
      <c r="N92" s="9" t="s">
        <v>13</v>
      </c>
      <c r="O92" s="27">
        <v>4.55</v>
      </c>
      <c r="P92" s="26">
        <v>64</v>
      </c>
      <c r="Q92" s="11">
        <v>50</v>
      </c>
      <c r="R92" s="10">
        <v>150</v>
      </c>
      <c r="S92" s="9" t="s">
        <v>13</v>
      </c>
      <c r="T92" s="25">
        <v>50</v>
      </c>
      <c r="U92" s="24">
        <v>150</v>
      </c>
      <c r="V92" s="23">
        <v>20</v>
      </c>
    </row>
    <row r="93" spans="1:22" ht="15">
      <c r="A93" s="22" t="s">
        <v>275</v>
      </c>
      <c r="B93" s="21" t="s">
        <v>276</v>
      </c>
      <c r="C93" s="20">
        <f t="shared" si="4"/>
        <v>21.400254760499596</v>
      </c>
      <c r="D93" s="31">
        <v>2.1400254760499594E-2</v>
      </c>
      <c r="E93" s="18">
        <f t="shared" si="5"/>
        <v>500</v>
      </c>
      <c r="F93" s="30">
        <v>0.5</v>
      </c>
      <c r="G93" s="9" t="s">
        <v>119</v>
      </c>
      <c r="H93" s="9" t="s">
        <v>119</v>
      </c>
      <c r="I93" s="9" t="s">
        <v>119</v>
      </c>
      <c r="J93" s="27">
        <v>3.65</v>
      </c>
      <c r="K93" s="28">
        <v>50</v>
      </c>
      <c r="L93" s="9" t="s">
        <v>119</v>
      </c>
      <c r="M93" s="9" t="s">
        <v>119</v>
      </c>
      <c r="N93" s="9" t="s">
        <v>119</v>
      </c>
      <c r="O93" s="27">
        <v>2.6251509577401508</v>
      </c>
      <c r="P93" s="26">
        <v>50</v>
      </c>
      <c r="Q93" s="9" t="s">
        <v>119</v>
      </c>
      <c r="R93" s="9" t="s">
        <v>119</v>
      </c>
      <c r="S93" s="9" t="s">
        <v>119</v>
      </c>
      <c r="T93" s="25">
        <v>50</v>
      </c>
      <c r="U93" s="24">
        <v>150</v>
      </c>
      <c r="V93" s="23">
        <v>20</v>
      </c>
    </row>
    <row r="94" spans="1:22" ht="15">
      <c r="A94" s="22" t="s">
        <v>277</v>
      </c>
      <c r="B94" s="21" t="s">
        <v>278</v>
      </c>
      <c r="C94" s="20">
        <f t="shared" si="4"/>
        <v>15.651198804450368</v>
      </c>
      <c r="D94" s="31">
        <v>1.5651198804450369E-2</v>
      </c>
      <c r="E94" s="18">
        <f t="shared" si="5"/>
        <v>500</v>
      </c>
      <c r="F94" s="30">
        <v>0.5</v>
      </c>
      <c r="G94" s="16">
        <v>50</v>
      </c>
      <c r="H94" s="15">
        <v>150</v>
      </c>
      <c r="I94" s="9" t="s">
        <v>13</v>
      </c>
      <c r="J94" s="29">
        <v>4.6500000000000004</v>
      </c>
      <c r="K94" s="28">
        <v>50</v>
      </c>
      <c r="L94" s="11">
        <v>50</v>
      </c>
      <c r="M94" s="10">
        <v>150</v>
      </c>
      <c r="N94" s="9" t="s">
        <v>13</v>
      </c>
      <c r="O94" s="27">
        <v>2.5508279689860607</v>
      </c>
      <c r="P94" s="26">
        <v>50</v>
      </c>
      <c r="Q94" s="11">
        <v>50</v>
      </c>
      <c r="R94" s="10">
        <v>150</v>
      </c>
      <c r="S94" s="9" t="s">
        <v>13</v>
      </c>
      <c r="T94" s="25">
        <v>50</v>
      </c>
      <c r="U94" s="24">
        <v>150</v>
      </c>
      <c r="V94" s="23">
        <v>20</v>
      </c>
    </row>
    <row r="95" spans="1:22" ht="15">
      <c r="A95" s="22" t="s">
        <v>279</v>
      </c>
      <c r="B95" s="21" t="s">
        <v>280</v>
      </c>
      <c r="C95" s="20">
        <f t="shared" si="4"/>
        <v>24.5</v>
      </c>
      <c r="D95" s="31">
        <v>2.4500000000000001E-2</v>
      </c>
      <c r="E95" s="18">
        <f t="shared" si="5"/>
        <v>500</v>
      </c>
      <c r="F95" s="30">
        <v>0.5</v>
      </c>
      <c r="G95" s="16">
        <v>50</v>
      </c>
      <c r="H95" s="15">
        <v>150</v>
      </c>
      <c r="I95" s="9" t="s">
        <v>13</v>
      </c>
      <c r="J95" s="27">
        <v>10.199999999999999</v>
      </c>
      <c r="K95" s="26">
        <v>100</v>
      </c>
      <c r="L95" s="11">
        <v>50</v>
      </c>
      <c r="M95" s="10">
        <v>150</v>
      </c>
      <c r="N95" s="9" t="s">
        <v>13</v>
      </c>
      <c r="O95" s="27">
        <v>4.7964072162177471</v>
      </c>
      <c r="P95" s="26">
        <v>50</v>
      </c>
      <c r="Q95" s="11">
        <v>50</v>
      </c>
      <c r="R95" s="10">
        <v>150</v>
      </c>
      <c r="S95" s="9" t="s">
        <v>13</v>
      </c>
      <c r="T95" s="25">
        <v>50</v>
      </c>
      <c r="U95" s="24">
        <v>150</v>
      </c>
      <c r="V95" s="23">
        <v>20</v>
      </c>
    </row>
    <row r="96" spans="1:22" ht="15">
      <c r="A96" s="22" t="s">
        <v>281</v>
      </c>
      <c r="B96" s="21" t="s">
        <v>282</v>
      </c>
      <c r="C96" s="20">
        <f t="shared" si="4"/>
        <v>27.987779183154203</v>
      </c>
      <c r="D96" s="31">
        <v>2.7987779183154204E-2</v>
      </c>
      <c r="E96" s="18">
        <f t="shared" si="5"/>
        <v>500</v>
      </c>
      <c r="F96" s="30">
        <v>0.5</v>
      </c>
      <c r="G96" s="9" t="s">
        <v>119</v>
      </c>
      <c r="H96" s="9" t="s">
        <v>119</v>
      </c>
      <c r="I96" s="9" t="s">
        <v>119</v>
      </c>
      <c r="J96" s="27">
        <v>3.6</v>
      </c>
      <c r="K96" s="28">
        <v>50</v>
      </c>
      <c r="L96" s="9" t="s">
        <v>119</v>
      </c>
      <c r="M96" s="9" t="s">
        <v>119</v>
      </c>
      <c r="N96" s="9" t="s">
        <v>119</v>
      </c>
      <c r="O96" s="27">
        <v>2.3139794742265187</v>
      </c>
      <c r="P96" s="26">
        <v>50</v>
      </c>
      <c r="Q96" s="9" t="s">
        <v>119</v>
      </c>
      <c r="R96" s="9" t="s">
        <v>119</v>
      </c>
      <c r="S96" s="9" t="s">
        <v>119</v>
      </c>
      <c r="T96" s="25">
        <v>50</v>
      </c>
      <c r="U96" s="24">
        <v>150</v>
      </c>
      <c r="V96" s="23">
        <v>20</v>
      </c>
    </row>
    <row r="97" spans="1:22" ht="15">
      <c r="A97" s="22" t="s">
        <v>283</v>
      </c>
      <c r="B97" s="21" t="s">
        <v>284</v>
      </c>
      <c r="C97" s="20">
        <f t="shared" si="4"/>
        <v>29.883238653501795</v>
      </c>
      <c r="D97" s="31">
        <v>2.9883238653501794E-2</v>
      </c>
      <c r="E97" s="18">
        <f t="shared" si="5"/>
        <v>500</v>
      </c>
      <c r="F97" s="30">
        <v>0.5</v>
      </c>
      <c r="G97" s="16">
        <v>50</v>
      </c>
      <c r="H97" s="15">
        <v>150</v>
      </c>
      <c r="I97" s="9" t="s">
        <v>13</v>
      </c>
      <c r="J97" s="27">
        <v>6.4</v>
      </c>
      <c r="K97" s="28">
        <v>50</v>
      </c>
      <c r="L97" s="11">
        <v>50</v>
      </c>
      <c r="M97" s="10">
        <v>150</v>
      </c>
      <c r="N97" s="9" t="s">
        <v>13</v>
      </c>
      <c r="O97" s="27">
        <v>2.2375105153963513</v>
      </c>
      <c r="P97" s="26">
        <v>50</v>
      </c>
      <c r="Q97" s="11">
        <v>50</v>
      </c>
      <c r="R97" s="10">
        <v>150</v>
      </c>
      <c r="S97" s="9" t="s">
        <v>13</v>
      </c>
      <c r="T97" s="25">
        <v>50</v>
      </c>
      <c r="U97" s="24">
        <v>150</v>
      </c>
      <c r="V97" s="23">
        <v>20</v>
      </c>
    </row>
    <row r="98" spans="1:22" ht="15">
      <c r="A98" s="22" t="s">
        <v>285</v>
      </c>
      <c r="B98" s="21" t="s">
        <v>286</v>
      </c>
      <c r="C98" s="20">
        <f t="shared" si="4"/>
        <v>43.44970972488106</v>
      </c>
      <c r="D98" s="31">
        <v>4.3449709724881061E-2</v>
      </c>
      <c r="E98" s="18">
        <f t="shared" si="5"/>
        <v>500</v>
      </c>
      <c r="F98" s="30">
        <v>0.5</v>
      </c>
      <c r="G98" s="16">
        <v>50</v>
      </c>
      <c r="H98" s="15">
        <v>150</v>
      </c>
      <c r="I98" s="9" t="s">
        <v>13</v>
      </c>
      <c r="J98" s="27">
        <v>4.84</v>
      </c>
      <c r="K98" s="28">
        <v>50</v>
      </c>
      <c r="L98" s="11">
        <v>50</v>
      </c>
      <c r="M98" s="10">
        <v>150</v>
      </c>
      <c r="N98" s="9" t="s">
        <v>13</v>
      </c>
      <c r="O98" s="27">
        <v>1.6834499136179171</v>
      </c>
      <c r="P98" s="26">
        <v>50</v>
      </c>
      <c r="Q98" s="11">
        <v>50</v>
      </c>
      <c r="R98" s="10">
        <v>150</v>
      </c>
      <c r="S98" s="9" t="s">
        <v>13</v>
      </c>
      <c r="T98" s="25">
        <v>50</v>
      </c>
      <c r="U98" s="24">
        <v>150</v>
      </c>
      <c r="V98" s="23">
        <v>20</v>
      </c>
    </row>
    <row r="99" spans="1:22" ht="15">
      <c r="A99" s="22" t="s">
        <v>287</v>
      </c>
      <c r="B99" s="21" t="s">
        <v>288</v>
      </c>
      <c r="C99" s="20">
        <f t="shared" si="4"/>
        <v>41.14051857044339</v>
      </c>
      <c r="D99" s="31">
        <v>4.1140518570443388E-2</v>
      </c>
      <c r="E99" s="18">
        <f t="shared" si="5"/>
        <v>500</v>
      </c>
      <c r="F99" s="30">
        <v>0.5</v>
      </c>
      <c r="G99" s="9" t="s">
        <v>119</v>
      </c>
      <c r="H99" s="9" t="s">
        <v>119</v>
      </c>
      <c r="I99" s="9" t="s">
        <v>119</v>
      </c>
      <c r="J99" s="27">
        <v>4.97</v>
      </c>
      <c r="K99" s="28">
        <v>50</v>
      </c>
      <c r="L99" s="9" t="s">
        <v>119</v>
      </c>
      <c r="M99" s="9" t="s">
        <v>119</v>
      </c>
      <c r="N99" s="9" t="s">
        <v>119</v>
      </c>
      <c r="O99" s="27">
        <v>3.3644947160090948</v>
      </c>
      <c r="P99" s="26">
        <v>50</v>
      </c>
      <c r="Q99" s="9" t="s">
        <v>119</v>
      </c>
      <c r="R99" s="9" t="s">
        <v>119</v>
      </c>
      <c r="S99" s="9" t="s">
        <v>119</v>
      </c>
      <c r="T99" s="25">
        <v>50</v>
      </c>
      <c r="U99" s="24">
        <v>150</v>
      </c>
      <c r="V99" s="23">
        <v>20</v>
      </c>
    </row>
    <row r="100" spans="1:22" ht="15">
      <c r="A100" s="22" t="s">
        <v>289</v>
      </c>
      <c r="B100" s="21" t="s">
        <v>290</v>
      </c>
      <c r="C100" s="20">
        <f t="shared" ref="C100:C131" si="6">D100*1000</f>
        <v>42.850261284542604</v>
      </c>
      <c r="D100" s="31">
        <v>4.2850261284542605E-2</v>
      </c>
      <c r="E100" s="18">
        <f t="shared" ref="E100:E131" si="7">F100*1000</f>
        <v>500</v>
      </c>
      <c r="F100" s="30">
        <v>0.5</v>
      </c>
      <c r="G100" s="9" t="s">
        <v>119</v>
      </c>
      <c r="H100" s="9" t="s">
        <v>119</v>
      </c>
      <c r="I100" s="9" t="s">
        <v>119</v>
      </c>
      <c r="J100" s="27">
        <v>3.6</v>
      </c>
      <c r="K100" s="28">
        <v>50</v>
      </c>
      <c r="L100" s="9" t="s">
        <v>119</v>
      </c>
      <c r="M100" s="9" t="s">
        <v>119</v>
      </c>
      <c r="N100" s="9" t="s">
        <v>119</v>
      </c>
      <c r="O100" s="27">
        <v>3.2962842169878015</v>
      </c>
      <c r="P100" s="26">
        <v>50</v>
      </c>
      <c r="Q100" s="9" t="s">
        <v>119</v>
      </c>
      <c r="R100" s="9" t="s">
        <v>119</v>
      </c>
      <c r="S100" s="9" t="s">
        <v>119</v>
      </c>
      <c r="T100" s="25">
        <v>50</v>
      </c>
      <c r="U100" s="24">
        <v>150</v>
      </c>
      <c r="V100" s="23">
        <v>20</v>
      </c>
    </row>
    <row r="101" spans="1:22" ht="15">
      <c r="A101" s="22" t="s">
        <v>291</v>
      </c>
      <c r="B101" s="21" t="s">
        <v>292</v>
      </c>
      <c r="C101" s="20">
        <f t="shared" si="6"/>
        <v>32.406543588778852</v>
      </c>
      <c r="D101" s="31">
        <v>3.2406543588778855E-2</v>
      </c>
      <c r="E101" s="18">
        <f t="shared" si="7"/>
        <v>500</v>
      </c>
      <c r="F101" s="30">
        <v>0.5</v>
      </c>
      <c r="G101" s="9" t="s">
        <v>119</v>
      </c>
      <c r="H101" s="9" t="s">
        <v>119</v>
      </c>
      <c r="I101" s="9" t="s">
        <v>119</v>
      </c>
      <c r="J101" s="27">
        <v>3.69</v>
      </c>
      <c r="K101" s="28">
        <v>50</v>
      </c>
      <c r="L101" s="9" t="s">
        <v>119</v>
      </c>
      <c r="M101" s="9" t="s">
        <v>119</v>
      </c>
      <c r="N101" s="9" t="s">
        <v>119</v>
      </c>
      <c r="O101" s="27">
        <v>3.7023854416199682</v>
      </c>
      <c r="P101" s="26">
        <v>50</v>
      </c>
      <c r="Q101" s="9" t="s">
        <v>119</v>
      </c>
      <c r="R101" s="9" t="s">
        <v>119</v>
      </c>
      <c r="S101" s="9" t="s">
        <v>119</v>
      </c>
      <c r="T101" s="25">
        <v>50</v>
      </c>
      <c r="U101" s="24">
        <v>150</v>
      </c>
      <c r="V101" s="23">
        <v>20</v>
      </c>
    </row>
    <row r="102" spans="1:22" ht="15">
      <c r="A102" s="22" t="s">
        <v>293</v>
      </c>
      <c r="B102" s="21" t="s">
        <v>294</v>
      </c>
      <c r="C102" s="20">
        <f t="shared" si="6"/>
        <v>35.015575686491651</v>
      </c>
      <c r="D102" s="31">
        <v>3.5015575686491648E-2</v>
      </c>
      <c r="E102" s="18">
        <f t="shared" si="7"/>
        <v>500</v>
      </c>
      <c r="F102" s="30">
        <v>0.5</v>
      </c>
      <c r="G102" s="9" t="s">
        <v>119</v>
      </c>
      <c r="H102" s="9" t="s">
        <v>119</v>
      </c>
      <c r="I102" s="9" t="s">
        <v>119</v>
      </c>
      <c r="J102" s="27">
        <v>4.6500000000000004</v>
      </c>
      <c r="K102" s="28">
        <v>50</v>
      </c>
      <c r="L102" s="9" t="s">
        <v>119</v>
      </c>
      <c r="M102" s="9" t="s">
        <v>119</v>
      </c>
      <c r="N102" s="9" t="s">
        <v>119</v>
      </c>
      <c r="O102" s="27">
        <v>3.0945958366771951</v>
      </c>
      <c r="P102" s="26">
        <v>50</v>
      </c>
      <c r="Q102" s="9" t="s">
        <v>119</v>
      </c>
      <c r="R102" s="9" t="s">
        <v>119</v>
      </c>
      <c r="S102" s="9" t="s">
        <v>119</v>
      </c>
      <c r="T102" s="25">
        <v>50</v>
      </c>
      <c r="U102" s="24">
        <v>150</v>
      </c>
      <c r="V102" s="23">
        <v>20</v>
      </c>
    </row>
    <row r="103" spans="1:22" ht="15">
      <c r="A103" s="22" t="s">
        <v>295</v>
      </c>
      <c r="B103" s="21" t="s">
        <v>296</v>
      </c>
      <c r="C103" s="20">
        <f t="shared" si="6"/>
        <v>34.012533202377902</v>
      </c>
      <c r="D103" s="31">
        <v>3.4012533202377904E-2</v>
      </c>
      <c r="E103" s="18">
        <f t="shared" si="7"/>
        <v>500</v>
      </c>
      <c r="F103" s="30">
        <v>0.5</v>
      </c>
      <c r="G103" s="9" t="s">
        <v>119</v>
      </c>
      <c r="H103" s="9" t="s">
        <v>119</v>
      </c>
      <c r="I103" s="9" t="s">
        <v>119</v>
      </c>
      <c r="J103" s="27">
        <v>4.8600000000000003</v>
      </c>
      <c r="K103" s="28">
        <v>50</v>
      </c>
      <c r="L103" s="9" t="s">
        <v>119</v>
      </c>
      <c r="M103" s="9" t="s">
        <v>119</v>
      </c>
      <c r="N103" s="9" t="s">
        <v>119</v>
      </c>
      <c r="O103" s="27">
        <v>3.040055007830631</v>
      </c>
      <c r="P103" s="26">
        <v>50</v>
      </c>
      <c r="Q103" s="9" t="s">
        <v>119</v>
      </c>
      <c r="R103" s="9" t="s">
        <v>119</v>
      </c>
      <c r="S103" s="9" t="s">
        <v>119</v>
      </c>
      <c r="T103" s="25">
        <v>50</v>
      </c>
      <c r="U103" s="24">
        <v>150</v>
      </c>
      <c r="V103" s="23">
        <v>20</v>
      </c>
    </row>
    <row r="104" spans="1:22" ht="15">
      <c r="A104" s="22" t="s">
        <v>297</v>
      </c>
      <c r="B104" s="21" t="s">
        <v>297</v>
      </c>
      <c r="C104" s="20">
        <f t="shared" si="6"/>
        <v>46.852392008550538</v>
      </c>
      <c r="D104" s="31">
        <v>4.6852392008550535E-2</v>
      </c>
      <c r="E104" s="18">
        <f t="shared" si="7"/>
        <v>1000</v>
      </c>
      <c r="F104" s="30">
        <v>1</v>
      </c>
      <c r="G104" s="9" t="s">
        <v>119</v>
      </c>
      <c r="H104" s="9" t="s">
        <v>119</v>
      </c>
      <c r="I104" s="9" t="s">
        <v>119</v>
      </c>
      <c r="J104" s="33">
        <v>6.37</v>
      </c>
      <c r="K104" s="28">
        <v>100</v>
      </c>
      <c r="L104" s="9" t="s">
        <v>119</v>
      </c>
      <c r="M104" s="9" t="s">
        <v>119</v>
      </c>
      <c r="N104" s="9" t="s">
        <v>119</v>
      </c>
      <c r="O104" s="27">
        <v>7.2985372587516384</v>
      </c>
      <c r="P104" s="26">
        <v>100</v>
      </c>
      <c r="Q104" s="9" t="s">
        <v>119</v>
      </c>
      <c r="R104" s="9" t="s">
        <v>119</v>
      </c>
      <c r="S104" s="9" t="s">
        <v>119</v>
      </c>
      <c r="T104" s="25">
        <v>50</v>
      </c>
      <c r="U104" s="24">
        <v>150</v>
      </c>
      <c r="V104" s="23">
        <v>20</v>
      </c>
    </row>
    <row r="105" spans="1:22" ht="15">
      <c r="A105" s="22" t="s">
        <v>298</v>
      </c>
      <c r="B105" s="21" t="s">
        <v>299</v>
      </c>
      <c r="C105" s="20">
        <f t="shared" si="6"/>
        <v>32.360921820251598</v>
      </c>
      <c r="D105" s="31">
        <v>3.2360921820251597E-2</v>
      </c>
      <c r="E105" s="18">
        <f t="shared" si="7"/>
        <v>500</v>
      </c>
      <c r="F105" s="30">
        <v>0.5</v>
      </c>
      <c r="G105" s="9" t="s">
        <v>119</v>
      </c>
      <c r="H105" s="9" t="s">
        <v>119</v>
      </c>
      <c r="I105" s="9" t="s">
        <v>119</v>
      </c>
      <c r="J105" s="27">
        <v>3.26</v>
      </c>
      <c r="K105" s="28">
        <v>50</v>
      </c>
      <c r="L105" s="9" t="s">
        <v>119</v>
      </c>
      <c r="M105" s="9" t="s">
        <v>119</v>
      </c>
      <c r="N105" s="9" t="s">
        <v>119</v>
      </c>
      <c r="O105" s="27">
        <v>2.8954783555554089</v>
      </c>
      <c r="P105" s="26">
        <v>50</v>
      </c>
      <c r="Q105" s="9" t="s">
        <v>119</v>
      </c>
      <c r="R105" s="9" t="s">
        <v>119</v>
      </c>
      <c r="S105" s="9" t="s">
        <v>119</v>
      </c>
      <c r="T105" s="25">
        <v>50</v>
      </c>
      <c r="U105" s="24">
        <v>150</v>
      </c>
      <c r="V105" s="23">
        <v>20</v>
      </c>
    </row>
    <row r="106" spans="1:22" ht="15">
      <c r="A106" s="22" t="s">
        <v>300</v>
      </c>
      <c r="B106" s="21" t="s">
        <v>301</v>
      </c>
      <c r="C106" s="20">
        <f t="shared" si="6"/>
        <v>26.384225018045374</v>
      </c>
      <c r="D106" s="31">
        <v>2.6384225018045375E-2</v>
      </c>
      <c r="E106" s="18">
        <f t="shared" si="7"/>
        <v>500</v>
      </c>
      <c r="F106" s="30">
        <v>0.5</v>
      </c>
      <c r="G106" s="9" t="s">
        <v>119</v>
      </c>
      <c r="H106" s="9" t="s">
        <v>119</v>
      </c>
      <c r="I106" s="9" t="s">
        <v>119</v>
      </c>
      <c r="J106" s="27">
        <v>3.07</v>
      </c>
      <c r="K106" s="28">
        <v>50</v>
      </c>
      <c r="L106" s="9" t="s">
        <v>119</v>
      </c>
      <c r="M106" s="9" t="s">
        <v>119</v>
      </c>
      <c r="N106" s="9" t="s">
        <v>119</v>
      </c>
      <c r="O106" s="27">
        <v>2.5639738722931598</v>
      </c>
      <c r="P106" s="26">
        <v>50</v>
      </c>
      <c r="Q106" s="9" t="s">
        <v>119</v>
      </c>
      <c r="R106" s="9" t="s">
        <v>119</v>
      </c>
      <c r="S106" s="9" t="s">
        <v>119</v>
      </c>
      <c r="T106" s="25">
        <v>50</v>
      </c>
      <c r="U106" s="24">
        <v>150</v>
      </c>
      <c r="V106" s="23">
        <v>20</v>
      </c>
    </row>
    <row r="107" spans="1:22" ht="15">
      <c r="A107" s="22" t="s">
        <v>302</v>
      </c>
      <c r="B107" s="21" t="s">
        <v>302</v>
      </c>
      <c r="C107" s="20">
        <f t="shared" si="6"/>
        <v>43.555835938318772</v>
      </c>
      <c r="D107" s="31">
        <v>4.3555835938318771E-2</v>
      </c>
      <c r="E107" s="18">
        <f t="shared" si="7"/>
        <v>1000</v>
      </c>
      <c r="F107" s="30">
        <v>1</v>
      </c>
      <c r="G107" s="9" t="s">
        <v>119</v>
      </c>
      <c r="H107" s="9" t="s">
        <v>119</v>
      </c>
      <c r="I107" s="9" t="s">
        <v>119</v>
      </c>
      <c r="J107" s="27">
        <v>15.5</v>
      </c>
      <c r="K107" s="26">
        <v>200</v>
      </c>
      <c r="L107" s="9" t="s">
        <v>119</v>
      </c>
      <c r="M107" s="9" t="s">
        <v>119</v>
      </c>
      <c r="N107" s="9" t="s">
        <v>119</v>
      </c>
      <c r="O107" s="27">
        <v>7.9248731348998129</v>
      </c>
      <c r="P107" s="26">
        <v>100</v>
      </c>
      <c r="Q107" s="9" t="s">
        <v>119</v>
      </c>
      <c r="R107" s="9" t="s">
        <v>119</v>
      </c>
      <c r="S107" s="9" t="s">
        <v>119</v>
      </c>
      <c r="T107" s="25">
        <v>50</v>
      </c>
      <c r="U107" s="24">
        <v>150</v>
      </c>
      <c r="V107" s="23">
        <v>20</v>
      </c>
    </row>
    <row r="108" spans="1:22" ht="15">
      <c r="A108" s="22" t="s">
        <v>303</v>
      </c>
      <c r="B108" s="21" t="s">
        <v>303</v>
      </c>
      <c r="C108" s="20">
        <f t="shared" si="6"/>
        <v>45.705490804497742</v>
      </c>
      <c r="D108" s="31">
        <v>4.5705490804497741E-2</v>
      </c>
      <c r="E108" s="18">
        <f t="shared" si="7"/>
        <v>1000</v>
      </c>
      <c r="F108" s="30">
        <v>1</v>
      </c>
      <c r="G108" s="9" t="s">
        <v>119</v>
      </c>
      <c r="H108" s="9" t="s">
        <v>119</v>
      </c>
      <c r="I108" s="9" t="s">
        <v>119</v>
      </c>
      <c r="J108" s="33">
        <v>10.1</v>
      </c>
      <c r="K108" s="28">
        <v>100</v>
      </c>
      <c r="L108" s="9" t="s">
        <v>119</v>
      </c>
      <c r="M108" s="9" t="s">
        <v>119</v>
      </c>
      <c r="N108" s="9" t="s">
        <v>119</v>
      </c>
      <c r="O108" s="27">
        <v>4.5632473655259034</v>
      </c>
      <c r="P108" s="26">
        <v>100</v>
      </c>
      <c r="Q108" s="9" t="s">
        <v>119</v>
      </c>
      <c r="R108" s="9" t="s">
        <v>119</v>
      </c>
      <c r="S108" s="9" t="s">
        <v>119</v>
      </c>
      <c r="T108" s="25">
        <v>50</v>
      </c>
      <c r="U108" s="24">
        <v>150</v>
      </c>
      <c r="V108" s="23">
        <v>20</v>
      </c>
    </row>
    <row r="109" spans="1:22" ht="15">
      <c r="A109" s="22" t="s">
        <v>304</v>
      </c>
      <c r="B109" s="21" t="s">
        <v>304</v>
      </c>
      <c r="C109" s="20">
        <f t="shared" si="6"/>
        <v>40.84860459787582</v>
      </c>
      <c r="D109" s="31">
        <v>4.0848604597875822E-2</v>
      </c>
      <c r="E109" s="18">
        <f t="shared" si="7"/>
        <v>1000</v>
      </c>
      <c r="F109" s="30">
        <v>1</v>
      </c>
      <c r="G109" s="9" t="s">
        <v>119</v>
      </c>
      <c r="H109" s="9" t="s">
        <v>119</v>
      </c>
      <c r="I109" s="9" t="s">
        <v>119</v>
      </c>
      <c r="J109" s="33">
        <v>10</v>
      </c>
      <c r="K109" s="28">
        <v>100</v>
      </c>
      <c r="L109" s="9" t="s">
        <v>119</v>
      </c>
      <c r="M109" s="9" t="s">
        <v>119</v>
      </c>
      <c r="N109" s="9" t="s">
        <v>119</v>
      </c>
      <c r="O109" s="27">
        <v>4.6216759293634215</v>
      </c>
      <c r="P109" s="26">
        <v>100</v>
      </c>
      <c r="Q109" s="9" t="s">
        <v>119</v>
      </c>
      <c r="R109" s="9" t="s">
        <v>119</v>
      </c>
      <c r="S109" s="9" t="s">
        <v>119</v>
      </c>
      <c r="T109" s="25">
        <v>50</v>
      </c>
      <c r="U109" s="24">
        <v>150</v>
      </c>
      <c r="V109" s="23">
        <v>20</v>
      </c>
    </row>
    <row r="110" spans="1:22" ht="15">
      <c r="A110" s="22" t="s">
        <v>305</v>
      </c>
      <c r="B110" s="21" t="s">
        <v>306</v>
      </c>
      <c r="C110" s="20">
        <f t="shared" si="6"/>
        <v>26.881612239476592</v>
      </c>
      <c r="D110" s="31">
        <v>2.6881612239476591E-2</v>
      </c>
      <c r="E110" s="18">
        <f t="shared" si="7"/>
        <v>500</v>
      </c>
      <c r="F110" s="30">
        <v>0.5</v>
      </c>
      <c r="G110" s="9" t="s">
        <v>119</v>
      </c>
      <c r="H110" s="9" t="s">
        <v>119</v>
      </c>
      <c r="I110" s="9" t="s">
        <v>119</v>
      </c>
      <c r="J110" s="27">
        <v>4.3899999999999997</v>
      </c>
      <c r="K110" s="28">
        <v>50</v>
      </c>
      <c r="L110" s="9" t="s">
        <v>119</v>
      </c>
      <c r="M110" s="9" t="s">
        <v>119</v>
      </c>
      <c r="N110" s="9" t="s">
        <v>119</v>
      </c>
      <c r="O110" s="27">
        <v>2.6527569717960002</v>
      </c>
      <c r="P110" s="26">
        <v>50</v>
      </c>
      <c r="Q110" s="9" t="s">
        <v>119</v>
      </c>
      <c r="R110" s="9" t="s">
        <v>119</v>
      </c>
      <c r="S110" s="9" t="s">
        <v>119</v>
      </c>
      <c r="T110" s="25">
        <v>50</v>
      </c>
      <c r="U110" s="24">
        <v>150</v>
      </c>
      <c r="V110" s="23">
        <v>20</v>
      </c>
    </row>
    <row r="111" spans="1:22" ht="15">
      <c r="A111" s="22" t="s">
        <v>307</v>
      </c>
      <c r="B111" s="21" t="s">
        <v>308</v>
      </c>
      <c r="C111" s="20">
        <f t="shared" si="6"/>
        <v>27.224085105655735</v>
      </c>
      <c r="D111" s="31">
        <v>2.7224085105655736E-2</v>
      </c>
      <c r="E111" s="18">
        <f t="shared" si="7"/>
        <v>500</v>
      </c>
      <c r="F111" s="30">
        <v>0.5</v>
      </c>
      <c r="G111" s="9" t="s">
        <v>119</v>
      </c>
      <c r="H111" s="9" t="s">
        <v>119</v>
      </c>
      <c r="I111" s="9" t="s">
        <v>119</v>
      </c>
      <c r="J111" s="27">
        <v>5.16</v>
      </c>
      <c r="K111" s="28">
        <v>50</v>
      </c>
      <c r="L111" s="9" t="s">
        <v>119</v>
      </c>
      <c r="M111" s="9" t="s">
        <v>119</v>
      </c>
      <c r="N111" s="9" t="s">
        <v>119</v>
      </c>
      <c r="O111" s="27">
        <v>2.4726932573846181</v>
      </c>
      <c r="P111" s="26">
        <v>50</v>
      </c>
      <c r="Q111" s="9" t="s">
        <v>119</v>
      </c>
      <c r="R111" s="9" t="s">
        <v>119</v>
      </c>
      <c r="S111" s="9" t="s">
        <v>119</v>
      </c>
      <c r="T111" s="25">
        <v>50</v>
      </c>
      <c r="U111" s="24">
        <v>150</v>
      </c>
      <c r="V111" s="23">
        <v>20</v>
      </c>
    </row>
    <row r="112" spans="1:22" ht="15">
      <c r="A112" s="22" t="s">
        <v>309</v>
      </c>
      <c r="B112" s="21" t="s">
        <v>310</v>
      </c>
      <c r="C112" s="20">
        <f t="shared" si="6"/>
        <v>23.423044190817755</v>
      </c>
      <c r="D112" s="31">
        <v>2.3423044190817754E-2</v>
      </c>
      <c r="E112" s="18">
        <f t="shared" si="7"/>
        <v>500</v>
      </c>
      <c r="F112" s="30">
        <v>0.5</v>
      </c>
      <c r="G112" s="9" t="s">
        <v>119</v>
      </c>
      <c r="H112" s="9" t="s">
        <v>119</v>
      </c>
      <c r="I112" s="9" t="s">
        <v>119</v>
      </c>
      <c r="J112" s="27">
        <v>7.77</v>
      </c>
      <c r="K112" s="26">
        <v>100</v>
      </c>
      <c r="L112" s="9" t="s">
        <v>119</v>
      </c>
      <c r="M112" s="9" t="s">
        <v>119</v>
      </c>
      <c r="N112" s="9" t="s">
        <v>119</v>
      </c>
      <c r="O112" s="27">
        <v>3.9241322877420965</v>
      </c>
      <c r="P112" s="26">
        <v>50</v>
      </c>
      <c r="Q112" s="9" t="s">
        <v>119</v>
      </c>
      <c r="R112" s="9" t="s">
        <v>119</v>
      </c>
      <c r="S112" s="9" t="s">
        <v>119</v>
      </c>
      <c r="T112" s="25">
        <v>50</v>
      </c>
      <c r="U112" s="24">
        <v>150</v>
      </c>
      <c r="V112" s="23">
        <v>20</v>
      </c>
    </row>
    <row r="113" spans="1:22" ht="15">
      <c r="A113" s="22" t="s">
        <v>311</v>
      </c>
      <c r="B113" s="21" t="s">
        <v>312</v>
      </c>
      <c r="C113" s="20">
        <f t="shared" si="6"/>
        <v>20.129662076913128</v>
      </c>
      <c r="D113" s="31">
        <v>2.0129662076913128E-2</v>
      </c>
      <c r="E113" s="18">
        <f t="shared" si="7"/>
        <v>500</v>
      </c>
      <c r="F113" s="30">
        <v>0.5</v>
      </c>
      <c r="G113" s="9" t="s">
        <v>119</v>
      </c>
      <c r="H113" s="9" t="s">
        <v>119</v>
      </c>
      <c r="I113" s="9" t="s">
        <v>119</v>
      </c>
      <c r="J113" s="27">
        <v>4.67</v>
      </c>
      <c r="K113" s="28">
        <v>50</v>
      </c>
      <c r="L113" s="9" t="s">
        <v>119</v>
      </c>
      <c r="M113" s="9" t="s">
        <v>119</v>
      </c>
      <c r="N113" s="9" t="s">
        <v>119</v>
      </c>
      <c r="O113" s="27">
        <v>2.8147002349004655</v>
      </c>
      <c r="P113" s="26">
        <v>50</v>
      </c>
      <c r="Q113" s="9" t="s">
        <v>119</v>
      </c>
      <c r="R113" s="9" t="s">
        <v>119</v>
      </c>
      <c r="S113" s="9" t="s">
        <v>119</v>
      </c>
      <c r="T113" s="25">
        <v>50</v>
      </c>
      <c r="U113" s="24">
        <v>150</v>
      </c>
      <c r="V113" s="23">
        <v>20</v>
      </c>
    </row>
    <row r="114" spans="1:22" ht="15">
      <c r="A114" s="22" t="s">
        <v>313</v>
      </c>
      <c r="B114" s="21" t="s">
        <v>314</v>
      </c>
      <c r="C114" s="20">
        <f t="shared" si="6"/>
        <v>27.451381210618752</v>
      </c>
      <c r="D114" s="31">
        <v>2.7451381210618752E-2</v>
      </c>
      <c r="E114" s="18">
        <f t="shared" si="7"/>
        <v>500</v>
      </c>
      <c r="F114" s="30">
        <v>0.5</v>
      </c>
      <c r="G114" s="9" t="s">
        <v>119</v>
      </c>
      <c r="H114" s="9" t="s">
        <v>119</v>
      </c>
      <c r="I114" s="9" t="s">
        <v>119</v>
      </c>
      <c r="J114" s="27">
        <v>5.05</v>
      </c>
      <c r="K114" s="28">
        <v>50</v>
      </c>
      <c r="L114" s="9" t="s">
        <v>119</v>
      </c>
      <c r="M114" s="9" t="s">
        <v>119</v>
      </c>
      <c r="N114" s="9" t="s">
        <v>119</v>
      </c>
      <c r="O114" s="27">
        <v>2.5000345737709413</v>
      </c>
      <c r="P114" s="26">
        <v>50</v>
      </c>
      <c r="Q114" s="9" t="s">
        <v>119</v>
      </c>
      <c r="R114" s="9" t="s">
        <v>119</v>
      </c>
      <c r="S114" s="9" t="s">
        <v>119</v>
      </c>
      <c r="T114" s="25">
        <v>50</v>
      </c>
      <c r="U114" s="24">
        <v>150</v>
      </c>
      <c r="V114" s="23">
        <v>20</v>
      </c>
    </row>
    <row r="115" spans="1:22" ht="15">
      <c r="A115" s="22" t="s">
        <v>315</v>
      </c>
      <c r="B115" s="21" t="s">
        <v>316</v>
      </c>
      <c r="C115" s="20">
        <f t="shared" si="6"/>
        <v>25.876969161882066</v>
      </c>
      <c r="D115" s="31">
        <v>2.5876969161882066E-2</v>
      </c>
      <c r="E115" s="18">
        <f t="shared" si="7"/>
        <v>500</v>
      </c>
      <c r="F115" s="30">
        <v>0.5</v>
      </c>
      <c r="G115" s="9" t="s">
        <v>119</v>
      </c>
      <c r="H115" s="9" t="s">
        <v>119</v>
      </c>
      <c r="I115" s="9" t="s">
        <v>119</v>
      </c>
      <c r="J115" s="27">
        <v>3.26</v>
      </c>
      <c r="K115" s="28">
        <v>50</v>
      </c>
      <c r="L115" s="9" t="s">
        <v>119</v>
      </c>
      <c r="M115" s="9" t="s">
        <v>119</v>
      </c>
      <c r="N115" s="9" t="s">
        <v>119</v>
      </c>
      <c r="O115" s="27">
        <v>2.3496363780757945</v>
      </c>
      <c r="P115" s="26">
        <v>50</v>
      </c>
      <c r="Q115" s="9" t="s">
        <v>119</v>
      </c>
      <c r="R115" s="9" t="s">
        <v>119</v>
      </c>
      <c r="S115" s="9" t="s">
        <v>119</v>
      </c>
      <c r="T115" s="25">
        <v>50</v>
      </c>
      <c r="U115" s="24">
        <v>150</v>
      </c>
      <c r="V115" s="23">
        <v>20</v>
      </c>
    </row>
    <row r="116" spans="1:22" ht="15">
      <c r="A116" s="22" t="s">
        <v>317</v>
      </c>
      <c r="B116" s="21" t="s">
        <v>318</v>
      </c>
      <c r="C116" s="20">
        <f t="shared" si="6"/>
        <v>17.21954258856157</v>
      </c>
      <c r="D116" s="31">
        <v>1.7219542588561568E-2</v>
      </c>
      <c r="E116" s="18">
        <f t="shared" si="7"/>
        <v>500</v>
      </c>
      <c r="F116" s="30">
        <v>0.5</v>
      </c>
      <c r="G116" s="9" t="s">
        <v>119</v>
      </c>
      <c r="H116" s="9" t="s">
        <v>119</v>
      </c>
      <c r="I116" s="9" t="s">
        <v>119</v>
      </c>
      <c r="J116" s="27">
        <v>4.01</v>
      </c>
      <c r="K116" s="28">
        <v>50</v>
      </c>
      <c r="L116" s="9" t="s">
        <v>119</v>
      </c>
      <c r="M116" s="9" t="s">
        <v>119</v>
      </c>
      <c r="N116" s="9" t="s">
        <v>119</v>
      </c>
      <c r="O116" s="27">
        <v>3.0975008797792145</v>
      </c>
      <c r="P116" s="26">
        <v>50</v>
      </c>
      <c r="Q116" s="9" t="s">
        <v>119</v>
      </c>
      <c r="R116" s="9" t="s">
        <v>119</v>
      </c>
      <c r="S116" s="9" t="s">
        <v>119</v>
      </c>
      <c r="T116" s="25">
        <v>50</v>
      </c>
      <c r="U116" s="24">
        <v>150</v>
      </c>
      <c r="V116" s="23">
        <v>20</v>
      </c>
    </row>
    <row r="117" spans="1:22" ht="15">
      <c r="A117" s="22" t="s">
        <v>319</v>
      </c>
      <c r="B117" s="21" t="s">
        <v>319</v>
      </c>
      <c r="C117" s="20">
        <f t="shared" si="6"/>
        <v>40.973537156838717</v>
      </c>
      <c r="D117" s="31">
        <v>4.097353715683872E-2</v>
      </c>
      <c r="E117" s="18">
        <f t="shared" si="7"/>
        <v>1000</v>
      </c>
      <c r="F117" s="30">
        <v>1</v>
      </c>
      <c r="G117" s="9" t="s">
        <v>119</v>
      </c>
      <c r="H117" s="9" t="s">
        <v>119</v>
      </c>
      <c r="I117" s="9" t="s">
        <v>119</v>
      </c>
      <c r="J117" s="33">
        <v>15.2</v>
      </c>
      <c r="K117" s="26">
        <v>200</v>
      </c>
      <c r="L117" s="9" t="s">
        <v>119</v>
      </c>
      <c r="M117" s="9" t="s">
        <v>119</v>
      </c>
      <c r="N117" s="9" t="s">
        <v>119</v>
      </c>
      <c r="O117" s="27">
        <v>6.5621670461927115</v>
      </c>
      <c r="P117" s="26">
        <v>100</v>
      </c>
      <c r="Q117" s="9" t="s">
        <v>119</v>
      </c>
      <c r="R117" s="9" t="s">
        <v>119</v>
      </c>
      <c r="S117" s="9" t="s">
        <v>119</v>
      </c>
      <c r="T117" s="25">
        <v>50</v>
      </c>
      <c r="U117" s="24">
        <v>150</v>
      </c>
      <c r="V117" s="23">
        <v>20</v>
      </c>
    </row>
    <row r="118" spans="1:22" ht="15">
      <c r="A118" s="22" t="s">
        <v>320</v>
      </c>
      <c r="B118" s="21" t="s">
        <v>321</v>
      </c>
      <c r="C118" s="20">
        <f t="shared" si="6"/>
        <v>19.645316789432101</v>
      </c>
      <c r="D118" s="31">
        <v>1.9645316789432102E-2</v>
      </c>
      <c r="E118" s="18">
        <f t="shared" si="7"/>
        <v>500</v>
      </c>
      <c r="F118" s="30">
        <v>0.5</v>
      </c>
      <c r="G118" s="9" t="s">
        <v>119</v>
      </c>
      <c r="H118" s="9" t="s">
        <v>119</v>
      </c>
      <c r="I118" s="9" t="s">
        <v>119</v>
      </c>
      <c r="J118" s="27">
        <v>6.24</v>
      </c>
      <c r="K118" s="28">
        <v>50</v>
      </c>
      <c r="L118" s="9" t="s">
        <v>119</v>
      </c>
      <c r="M118" s="9" t="s">
        <v>119</v>
      </c>
      <c r="N118" s="9" t="s">
        <v>119</v>
      </c>
      <c r="O118" s="27">
        <v>2.9338720250912105</v>
      </c>
      <c r="P118" s="26">
        <v>50</v>
      </c>
      <c r="Q118" s="9" t="s">
        <v>119</v>
      </c>
      <c r="R118" s="9" t="s">
        <v>119</v>
      </c>
      <c r="S118" s="9" t="s">
        <v>119</v>
      </c>
      <c r="T118" s="25">
        <v>50</v>
      </c>
      <c r="U118" s="24">
        <v>150</v>
      </c>
      <c r="V118" s="23">
        <v>20</v>
      </c>
    </row>
    <row r="119" spans="1:22" ht="15">
      <c r="A119" s="22" t="s">
        <v>322</v>
      </c>
      <c r="B119" s="21" t="s">
        <v>323</v>
      </c>
      <c r="C119" s="20">
        <f t="shared" si="6"/>
        <v>26.839546113670838</v>
      </c>
      <c r="D119" s="31">
        <v>2.6839546113670839E-2</v>
      </c>
      <c r="E119" s="18">
        <f t="shared" si="7"/>
        <v>500</v>
      </c>
      <c r="F119" s="30">
        <v>0.5</v>
      </c>
      <c r="G119" s="9" t="s">
        <v>119</v>
      </c>
      <c r="H119" s="9" t="s">
        <v>119</v>
      </c>
      <c r="I119" s="9" t="s">
        <v>119</v>
      </c>
      <c r="J119" s="27">
        <v>5.44</v>
      </c>
      <c r="K119" s="28">
        <v>50</v>
      </c>
      <c r="L119" s="9" t="s">
        <v>119</v>
      </c>
      <c r="M119" s="9" t="s">
        <v>119</v>
      </c>
      <c r="N119" s="9" t="s">
        <v>119</v>
      </c>
      <c r="O119" s="27">
        <v>3.0424437435658871</v>
      </c>
      <c r="P119" s="26">
        <v>50</v>
      </c>
      <c r="Q119" s="9" t="s">
        <v>119</v>
      </c>
      <c r="R119" s="9" t="s">
        <v>119</v>
      </c>
      <c r="S119" s="9" t="s">
        <v>119</v>
      </c>
      <c r="T119" s="25">
        <v>50</v>
      </c>
      <c r="U119" s="24">
        <v>150</v>
      </c>
      <c r="V119" s="23">
        <v>20</v>
      </c>
    </row>
    <row r="120" spans="1:22" ht="15">
      <c r="A120" s="22" t="s">
        <v>324</v>
      </c>
      <c r="B120" s="21" t="s">
        <v>325</v>
      </c>
      <c r="C120" s="20">
        <f t="shared" si="6"/>
        <v>23.663827336479557</v>
      </c>
      <c r="D120" s="31">
        <v>2.3663827336479558E-2</v>
      </c>
      <c r="E120" s="18">
        <f t="shared" si="7"/>
        <v>500</v>
      </c>
      <c r="F120" s="30">
        <v>0.5</v>
      </c>
      <c r="G120" s="9" t="s">
        <v>119</v>
      </c>
      <c r="H120" s="9" t="s">
        <v>119</v>
      </c>
      <c r="I120" s="9" t="s">
        <v>119</v>
      </c>
      <c r="J120" s="27">
        <v>5.63</v>
      </c>
      <c r="K120" s="28">
        <v>50</v>
      </c>
      <c r="L120" s="9" t="s">
        <v>119</v>
      </c>
      <c r="M120" s="9" t="s">
        <v>119</v>
      </c>
      <c r="N120" s="9" t="s">
        <v>119</v>
      </c>
      <c r="O120" s="27">
        <v>2.697710953260585</v>
      </c>
      <c r="P120" s="26">
        <v>50</v>
      </c>
      <c r="Q120" s="9" t="s">
        <v>119</v>
      </c>
      <c r="R120" s="9" t="s">
        <v>119</v>
      </c>
      <c r="S120" s="9" t="s">
        <v>119</v>
      </c>
      <c r="T120" s="25">
        <v>50</v>
      </c>
      <c r="U120" s="24">
        <v>150</v>
      </c>
      <c r="V120" s="23">
        <v>20</v>
      </c>
    </row>
    <row r="121" spans="1:22" ht="15">
      <c r="A121" s="22" t="s">
        <v>326</v>
      </c>
      <c r="B121" s="21" t="s">
        <v>327</v>
      </c>
      <c r="C121" s="20">
        <f t="shared" si="6"/>
        <v>39.548608775530958</v>
      </c>
      <c r="D121" s="31">
        <v>3.9548608775530958E-2</v>
      </c>
      <c r="E121" s="18">
        <f t="shared" si="7"/>
        <v>500</v>
      </c>
      <c r="F121" s="30">
        <v>0.5</v>
      </c>
      <c r="G121" s="9" t="s">
        <v>119</v>
      </c>
      <c r="H121" s="9" t="s">
        <v>119</v>
      </c>
      <c r="I121" s="9" t="s">
        <v>119</v>
      </c>
      <c r="J121" s="27">
        <v>4.1100000000000003</v>
      </c>
      <c r="K121" s="28">
        <v>50</v>
      </c>
      <c r="L121" s="9" t="s">
        <v>119</v>
      </c>
      <c r="M121" s="9" t="s">
        <v>119</v>
      </c>
      <c r="N121" s="9" t="s">
        <v>119</v>
      </c>
      <c r="O121" s="27">
        <v>2.4393256077790246</v>
      </c>
      <c r="P121" s="26">
        <v>50</v>
      </c>
      <c r="Q121" s="9" t="s">
        <v>119</v>
      </c>
      <c r="R121" s="9" t="s">
        <v>119</v>
      </c>
      <c r="S121" s="9" t="s">
        <v>119</v>
      </c>
      <c r="T121" s="25">
        <v>50</v>
      </c>
      <c r="U121" s="24">
        <v>150</v>
      </c>
      <c r="V121" s="23">
        <v>20</v>
      </c>
    </row>
    <row r="122" spans="1:22" ht="15">
      <c r="A122" s="22" t="s">
        <v>328</v>
      </c>
      <c r="B122" s="21" t="s">
        <v>328</v>
      </c>
      <c r="C122" s="20">
        <f t="shared" si="6"/>
        <v>69.250138153032111</v>
      </c>
      <c r="D122" s="31">
        <v>6.9250138153032118E-2</v>
      </c>
      <c r="E122" s="18">
        <f t="shared" si="7"/>
        <v>1500</v>
      </c>
      <c r="F122" s="30">
        <v>1.5</v>
      </c>
      <c r="G122" s="9" t="s">
        <v>119</v>
      </c>
      <c r="H122" s="9" t="s">
        <v>119</v>
      </c>
      <c r="I122" s="9" t="s">
        <v>119</v>
      </c>
      <c r="J122" s="33">
        <v>23.8</v>
      </c>
      <c r="K122" s="26">
        <v>300</v>
      </c>
      <c r="L122" s="9" t="s">
        <v>119</v>
      </c>
      <c r="M122" s="9" t="s">
        <v>119</v>
      </c>
      <c r="N122" s="9" t="s">
        <v>119</v>
      </c>
      <c r="O122" s="27">
        <v>8.7845928568176568</v>
      </c>
      <c r="P122" s="26">
        <v>150</v>
      </c>
      <c r="Q122" s="9" t="s">
        <v>119</v>
      </c>
      <c r="R122" s="9" t="s">
        <v>119</v>
      </c>
      <c r="S122" s="9" t="s">
        <v>119</v>
      </c>
      <c r="T122" s="25">
        <v>50</v>
      </c>
      <c r="U122" s="24">
        <v>150</v>
      </c>
      <c r="V122" s="23">
        <v>20</v>
      </c>
    </row>
    <row r="123" spans="1:22" ht="15">
      <c r="A123" s="22" t="s">
        <v>329</v>
      </c>
      <c r="B123" s="21" t="s">
        <v>330</v>
      </c>
      <c r="C123" s="20">
        <f t="shared" si="6"/>
        <v>33.717433783546596</v>
      </c>
      <c r="D123" s="31">
        <v>3.3717433783546594E-2</v>
      </c>
      <c r="E123" s="18">
        <f t="shared" si="7"/>
        <v>500</v>
      </c>
      <c r="F123" s="30">
        <v>0.5</v>
      </c>
      <c r="G123" s="9" t="s">
        <v>119</v>
      </c>
      <c r="H123" s="9" t="s">
        <v>119</v>
      </c>
      <c r="I123" s="9" t="s">
        <v>119</v>
      </c>
      <c r="J123" s="27">
        <v>4.51</v>
      </c>
      <c r="K123" s="28">
        <v>50</v>
      </c>
      <c r="L123" s="9" t="s">
        <v>119</v>
      </c>
      <c r="M123" s="9" t="s">
        <v>119</v>
      </c>
      <c r="N123" s="9" t="s">
        <v>119</v>
      </c>
      <c r="O123" s="27">
        <v>2.0978695695720395</v>
      </c>
      <c r="P123" s="26">
        <v>50</v>
      </c>
      <c r="Q123" s="9" t="s">
        <v>119</v>
      </c>
      <c r="R123" s="9" t="s">
        <v>119</v>
      </c>
      <c r="S123" s="9" t="s">
        <v>119</v>
      </c>
      <c r="T123" s="25">
        <v>50</v>
      </c>
      <c r="U123" s="24">
        <v>150</v>
      </c>
      <c r="V123" s="23">
        <v>20</v>
      </c>
    </row>
    <row r="124" spans="1:22" ht="15">
      <c r="A124" s="22" t="s">
        <v>331</v>
      </c>
      <c r="B124" s="21" t="s">
        <v>332</v>
      </c>
      <c r="C124" s="20">
        <f t="shared" si="6"/>
        <v>30.938907640657455</v>
      </c>
      <c r="D124" s="31">
        <v>3.0938907640657456E-2</v>
      </c>
      <c r="E124" s="18">
        <f t="shared" si="7"/>
        <v>500</v>
      </c>
      <c r="F124" s="30">
        <v>0.5</v>
      </c>
      <c r="G124" s="9" t="s">
        <v>119</v>
      </c>
      <c r="H124" s="9" t="s">
        <v>119</v>
      </c>
      <c r="I124" s="9" t="s">
        <v>119</v>
      </c>
      <c r="J124" s="27">
        <v>2.84</v>
      </c>
      <c r="K124" s="28">
        <v>50</v>
      </c>
      <c r="L124" s="9" t="s">
        <v>119</v>
      </c>
      <c r="M124" s="9" t="s">
        <v>119</v>
      </c>
      <c r="N124" s="9" t="s">
        <v>119</v>
      </c>
      <c r="O124" s="27">
        <v>2.1001640667543051</v>
      </c>
      <c r="P124" s="26">
        <v>50</v>
      </c>
      <c r="Q124" s="9" t="s">
        <v>119</v>
      </c>
      <c r="R124" s="9" t="s">
        <v>119</v>
      </c>
      <c r="S124" s="9" t="s">
        <v>119</v>
      </c>
      <c r="T124" s="25">
        <v>50</v>
      </c>
      <c r="U124" s="24">
        <v>150</v>
      </c>
      <c r="V124" s="23">
        <v>20</v>
      </c>
    </row>
    <row r="125" spans="1:22" ht="15">
      <c r="A125" s="22" t="s">
        <v>333</v>
      </c>
      <c r="B125" s="21" t="s">
        <v>333</v>
      </c>
      <c r="C125" s="20">
        <f t="shared" si="6"/>
        <v>76.530834351726654</v>
      </c>
      <c r="D125" s="31">
        <v>7.6530834351726654E-2</v>
      </c>
      <c r="E125" s="18">
        <f t="shared" si="7"/>
        <v>1000</v>
      </c>
      <c r="F125" s="30">
        <v>1</v>
      </c>
      <c r="G125" s="9" t="s">
        <v>119</v>
      </c>
      <c r="H125" s="9" t="s">
        <v>119</v>
      </c>
      <c r="I125" s="9" t="s">
        <v>119</v>
      </c>
      <c r="J125" s="33">
        <v>9.2200000000000006</v>
      </c>
      <c r="K125" s="28">
        <v>100</v>
      </c>
      <c r="L125" s="9" t="s">
        <v>119</v>
      </c>
      <c r="M125" s="9" t="s">
        <v>119</v>
      </c>
      <c r="N125" s="9" t="s">
        <v>119</v>
      </c>
      <c r="O125" s="27">
        <v>3.9493775715819246</v>
      </c>
      <c r="P125" s="26">
        <v>100</v>
      </c>
      <c r="Q125" s="9" t="s">
        <v>119</v>
      </c>
      <c r="R125" s="9" t="s">
        <v>119</v>
      </c>
      <c r="S125" s="9" t="s">
        <v>119</v>
      </c>
      <c r="T125" s="25">
        <v>50</v>
      </c>
      <c r="U125" s="24">
        <v>150</v>
      </c>
      <c r="V125" s="23">
        <v>20</v>
      </c>
    </row>
    <row r="126" spans="1:22" ht="15">
      <c r="A126" s="22" t="s">
        <v>334</v>
      </c>
      <c r="B126" s="21" t="s">
        <v>335</v>
      </c>
      <c r="C126" s="20">
        <f t="shared" si="6"/>
        <v>25.427640624834094</v>
      </c>
      <c r="D126" s="31">
        <v>2.5427640624834096E-2</v>
      </c>
      <c r="E126" s="18">
        <f t="shared" si="7"/>
        <v>500</v>
      </c>
      <c r="F126" s="30">
        <v>0.5</v>
      </c>
      <c r="G126" s="9" t="s">
        <v>119</v>
      </c>
      <c r="H126" s="9" t="s">
        <v>119</v>
      </c>
      <c r="I126" s="9" t="s">
        <v>119</v>
      </c>
      <c r="J126" s="29">
        <v>4.4000000000000004</v>
      </c>
      <c r="K126" s="28">
        <v>50</v>
      </c>
      <c r="L126" s="9" t="s">
        <v>119</v>
      </c>
      <c r="M126" s="9" t="s">
        <v>119</v>
      </c>
      <c r="N126" s="9" t="s">
        <v>119</v>
      </c>
      <c r="O126" s="27">
        <v>3.0149740534081326</v>
      </c>
      <c r="P126" s="26">
        <v>50</v>
      </c>
      <c r="Q126" s="9" t="s">
        <v>119</v>
      </c>
      <c r="R126" s="9" t="s">
        <v>119</v>
      </c>
      <c r="S126" s="9" t="s">
        <v>119</v>
      </c>
      <c r="T126" s="25">
        <v>50</v>
      </c>
      <c r="U126" s="24">
        <v>150</v>
      </c>
      <c r="V126" s="23">
        <v>20</v>
      </c>
    </row>
    <row r="127" spans="1:22" ht="15">
      <c r="A127" s="22" t="s">
        <v>336</v>
      </c>
      <c r="B127" s="21" t="s">
        <v>337</v>
      </c>
      <c r="C127" s="20">
        <f t="shared" si="6"/>
        <v>30.36700125783878</v>
      </c>
      <c r="D127" s="31">
        <v>3.0367001257838779E-2</v>
      </c>
      <c r="E127" s="18">
        <f t="shared" si="7"/>
        <v>500</v>
      </c>
      <c r="F127" s="30">
        <v>0.5</v>
      </c>
      <c r="G127" s="9" t="s">
        <v>119</v>
      </c>
      <c r="H127" s="9" t="s">
        <v>119</v>
      </c>
      <c r="I127" s="9" t="s">
        <v>119</v>
      </c>
      <c r="J127" s="27">
        <v>3.51</v>
      </c>
      <c r="K127" s="28">
        <v>50</v>
      </c>
      <c r="L127" s="9" t="s">
        <v>119</v>
      </c>
      <c r="M127" s="9" t="s">
        <v>119</v>
      </c>
      <c r="N127" s="9" t="s">
        <v>119</v>
      </c>
      <c r="O127" s="27">
        <v>2.4042753912571517</v>
      </c>
      <c r="P127" s="26">
        <v>50</v>
      </c>
      <c r="Q127" s="9" t="s">
        <v>119</v>
      </c>
      <c r="R127" s="9" t="s">
        <v>119</v>
      </c>
      <c r="S127" s="9" t="s">
        <v>119</v>
      </c>
      <c r="T127" s="25">
        <v>50</v>
      </c>
      <c r="U127" s="24">
        <v>150</v>
      </c>
      <c r="V127" s="23">
        <v>20</v>
      </c>
    </row>
    <row r="128" spans="1:22" ht="15">
      <c r="A128" s="22" t="s">
        <v>338</v>
      </c>
      <c r="B128" s="21" t="s">
        <v>339</v>
      </c>
      <c r="C128" s="20">
        <f t="shared" si="6"/>
        <v>12.77056508459982</v>
      </c>
      <c r="D128" s="31">
        <v>1.277056508459982E-2</v>
      </c>
      <c r="E128" s="18">
        <f t="shared" si="7"/>
        <v>500</v>
      </c>
      <c r="F128" s="30">
        <v>0.5</v>
      </c>
      <c r="G128" s="16">
        <v>50</v>
      </c>
      <c r="H128" s="15">
        <v>150</v>
      </c>
      <c r="I128" s="9" t="s">
        <v>13</v>
      </c>
      <c r="J128" s="27">
        <v>4.51</v>
      </c>
      <c r="K128" s="28">
        <v>50</v>
      </c>
      <c r="L128" s="11">
        <v>50</v>
      </c>
      <c r="M128" s="10">
        <v>150</v>
      </c>
      <c r="N128" s="9" t="s">
        <v>13</v>
      </c>
      <c r="O128" s="27">
        <v>2.5018186393050015</v>
      </c>
      <c r="P128" s="26">
        <v>50</v>
      </c>
      <c r="Q128" s="11">
        <v>50</v>
      </c>
      <c r="R128" s="10">
        <v>150</v>
      </c>
      <c r="S128" s="9" t="s">
        <v>13</v>
      </c>
      <c r="T128" s="25">
        <v>50</v>
      </c>
      <c r="U128" s="24">
        <v>150</v>
      </c>
      <c r="V128" s="23">
        <v>20</v>
      </c>
    </row>
    <row r="129" spans="1:22" ht="15">
      <c r="A129" s="22" t="s">
        <v>340</v>
      </c>
      <c r="B129" s="21" t="s">
        <v>340</v>
      </c>
      <c r="C129" s="20">
        <f t="shared" si="6"/>
        <v>16.653651954708653</v>
      </c>
      <c r="D129" s="31">
        <v>1.6653651954708654E-2</v>
      </c>
      <c r="E129" s="18">
        <f t="shared" si="7"/>
        <v>1000</v>
      </c>
      <c r="F129" s="30">
        <v>1</v>
      </c>
      <c r="G129" s="16">
        <v>50</v>
      </c>
      <c r="H129" s="15">
        <v>150</v>
      </c>
      <c r="I129" s="9" t="s">
        <v>13</v>
      </c>
      <c r="J129" s="33">
        <v>9.35</v>
      </c>
      <c r="K129" s="28">
        <v>100</v>
      </c>
      <c r="L129" s="11">
        <v>50</v>
      </c>
      <c r="M129" s="10">
        <v>150</v>
      </c>
      <c r="N129" s="9" t="s">
        <v>13</v>
      </c>
      <c r="O129" s="27">
        <v>4.5068394324636918</v>
      </c>
      <c r="P129" s="26">
        <v>100</v>
      </c>
      <c r="Q129" s="11">
        <v>50</v>
      </c>
      <c r="R129" s="10">
        <v>150</v>
      </c>
      <c r="S129" s="9" t="s">
        <v>13</v>
      </c>
      <c r="T129" s="25">
        <v>50</v>
      </c>
      <c r="U129" s="24">
        <v>150</v>
      </c>
      <c r="V129" s="23">
        <v>20</v>
      </c>
    </row>
    <row r="130" spans="1:22" ht="15">
      <c r="A130" s="22" t="s">
        <v>341</v>
      </c>
      <c r="B130" s="21" t="s">
        <v>342</v>
      </c>
      <c r="C130" s="20">
        <f t="shared" si="6"/>
        <v>15.579249757816603</v>
      </c>
      <c r="D130" s="31">
        <v>1.5579249757816603E-2</v>
      </c>
      <c r="E130" s="18">
        <f t="shared" si="7"/>
        <v>500</v>
      </c>
      <c r="F130" s="30">
        <v>0.5</v>
      </c>
      <c r="G130" s="16">
        <v>50</v>
      </c>
      <c r="H130" s="15">
        <v>150</v>
      </c>
      <c r="I130" s="9" t="s">
        <v>13</v>
      </c>
      <c r="J130" s="29">
        <v>4.7</v>
      </c>
      <c r="K130" s="28">
        <v>50</v>
      </c>
      <c r="L130" s="11">
        <v>50</v>
      </c>
      <c r="M130" s="10">
        <v>150</v>
      </c>
      <c r="N130" s="9" t="s">
        <v>13</v>
      </c>
      <c r="O130" s="27">
        <v>4.0708476882184872</v>
      </c>
      <c r="P130" s="26">
        <v>50</v>
      </c>
      <c r="Q130" s="11">
        <v>50</v>
      </c>
      <c r="R130" s="10">
        <v>150</v>
      </c>
      <c r="S130" s="9" t="s">
        <v>13</v>
      </c>
      <c r="T130" s="25">
        <v>50</v>
      </c>
      <c r="U130" s="24">
        <v>150</v>
      </c>
      <c r="V130" s="23">
        <v>20</v>
      </c>
    </row>
    <row r="131" spans="1:22" ht="15">
      <c r="A131" s="22" t="s">
        <v>343</v>
      </c>
      <c r="B131" s="21" t="s">
        <v>344</v>
      </c>
      <c r="C131" s="20">
        <f t="shared" si="6"/>
        <v>21.503952329613409</v>
      </c>
      <c r="D131" s="31">
        <v>2.1503952329613409E-2</v>
      </c>
      <c r="E131" s="18">
        <f t="shared" si="7"/>
        <v>500</v>
      </c>
      <c r="F131" s="30">
        <v>0.5</v>
      </c>
      <c r="G131" s="16">
        <v>50</v>
      </c>
      <c r="H131" s="15">
        <v>150</v>
      </c>
      <c r="I131" s="9" t="s">
        <v>13</v>
      </c>
      <c r="J131" s="27">
        <v>4.66</v>
      </c>
      <c r="K131" s="28">
        <v>50</v>
      </c>
      <c r="L131" s="11">
        <v>50</v>
      </c>
      <c r="M131" s="10">
        <v>150</v>
      </c>
      <c r="N131" s="9" t="s">
        <v>13</v>
      </c>
      <c r="O131" s="27">
        <v>1.9380302029438612</v>
      </c>
      <c r="P131" s="26">
        <v>50</v>
      </c>
      <c r="Q131" s="11">
        <v>50</v>
      </c>
      <c r="R131" s="10">
        <v>150</v>
      </c>
      <c r="S131" s="9" t="s">
        <v>13</v>
      </c>
      <c r="T131" s="25">
        <v>50</v>
      </c>
      <c r="U131" s="24">
        <v>150</v>
      </c>
      <c r="V131" s="23">
        <v>20</v>
      </c>
    </row>
    <row r="132" spans="1:22" ht="15">
      <c r="A132" s="22" t="s">
        <v>345</v>
      </c>
      <c r="B132" s="21" t="s">
        <v>346</v>
      </c>
      <c r="C132" s="20">
        <f t="shared" ref="C132:C163" si="8">D132*1000</f>
        <v>18.248791417672415</v>
      </c>
      <c r="D132" s="31">
        <v>1.8248791417672414E-2</v>
      </c>
      <c r="E132" s="18">
        <f t="shared" ref="E132:E163" si="9">F132*1000</f>
        <v>500</v>
      </c>
      <c r="F132" s="30">
        <v>0.5</v>
      </c>
      <c r="G132" s="9" t="s">
        <v>119</v>
      </c>
      <c r="H132" s="9" t="s">
        <v>119</v>
      </c>
      <c r="I132" s="9" t="s">
        <v>119</v>
      </c>
      <c r="J132" s="27">
        <v>3.18</v>
      </c>
      <c r="K132" s="28">
        <v>50</v>
      </c>
      <c r="L132" s="9" t="s">
        <v>119</v>
      </c>
      <c r="M132" s="9" t="s">
        <v>119</v>
      </c>
      <c r="N132" s="9" t="s">
        <v>119</v>
      </c>
      <c r="O132" s="27">
        <v>3.0891613462492717</v>
      </c>
      <c r="P132" s="26">
        <v>50</v>
      </c>
      <c r="Q132" s="9" t="s">
        <v>119</v>
      </c>
      <c r="R132" s="9" t="s">
        <v>119</v>
      </c>
      <c r="S132" s="9" t="s">
        <v>119</v>
      </c>
      <c r="T132" s="25">
        <v>50</v>
      </c>
      <c r="U132" s="24">
        <v>150</v>
      </c>
      <c r="V132" s="23">
        <v>20</v>
      </c>
    </row>
    <row r="133" spans="1:22" ht="15">
      <c r="A133" s="22" t="s">
        <v>347</v>
      </c>
      <c r="B133" s="21" t="s">
        <v>348</v>
      </c>
      <c r="C133" s="20">
        <f t="shared" si="8"/>
        <v>17.507466759694005</v>
      </c>
      <c r="D133" s="31">
        <v>1.7507466759694005E-2</v>
      </c>
      <c r="E133" s="18">
        <f t="shared" si="9"/>
        <v>500</v>
      </c>
      <c r="F133" s="30">
        <v>0.5</v>
      </c>
      <c r="G133" s="9" t="s">
        <v>119</v>
      </c>
      <c r="H133" s="9" t="s">
        <v>119</v>
      </c>
      <c r="I133" s="9" t="s">
        <v>119</v>
      </c>
      <c r="J133" s="27">
        <v>3.79</v>
      </c>
      <c r="K133" s="28">
        <v>50</v>
      </c>
      <c r="L133" s="9" t="s">
        <v>119</v>
      </c>
      <c r="M133" s="9" t="s">
        <v>119</v>
      </c>
      <c r="N133" s="9" t="s">
        <v>119</v>
      </c>
      <c r="O133" s="27">
        <v>1.8432359011567003</v>
      </c>
      <c r="P133" s="26">
        <v>50</v>
      </c>
      <c r="Q133" s="9" t="s">
        <v>119</v>
      </c>
      <c r="R133" s="9" t="s">
        <v>119</v>
      </c>
      <c r="S133" s="9" t="s">
        <v>119</v>
      </c>
      <c r="T133" s="25">
        <v>50</v>
      </c>
      <c r="U133" s="24">
        <v>150</v>
      </c>
      <c r="V133" s="23">
        <v>20</v>
      </c>
    </row>
    <row r="134" spans="1:22" ht="15">
      <c r="A134" s="22" t="s">
        <v>349</v>
      </c>
      <c r="B134" s="21" t="s">
        <v>350</v>
      </c>
      <c r="C134" s="20">
        <f t="shared" si="8"/>
        <v>20.848695540586153</v>
      </c>
      <c r="D134" s="31">
        <v>2.0848695540586153E-2</v>
      </c>
      <c r="E134" s="18">
        <f t="shared" si="9"/>
        <v>500</v>
      </c>
      <c r="F134" s="30">
        <v>0.5</v>
      </c>
      <c r="G134" s="9" t="s">
        <v>119</v>
      </c>
      <c r="H134" s="9" t="s">
        <v>119</v>
      </c>
      <c r="I134" s="9" t="s">
        <v>119</v>
      </c>
      <c r="J134" s="27">
        <v>3.7</v>
      </c>
      <c r="K134" s="28">
        <v>50</v>
      </c>
      <c r="L134" s="9" t="s">
        <v>119</v>
      </c>
      <c r="M134" s="9" t="s">
        <v>119</v>
      </c>
      <c r="N134" s="9" t="s">
        <v>119</v>
      </c>
      <c r="O134" s="27">
        <v>2.5101359102420973</v>
      </c>
      <c r="P134" s="26">
        <v>50</v>
      </c>
      <c r="Q134" s="9" t="s">
        <v>119</v>
      </c>
      <c r="R134" s="9" t="s">
        <v>119</v>
      </c>
      <c r="S134" s="9" t="s">
        <v>119</v>
      </c>
      <c r="T134" s="25">
        <v>50</v>
      </c>
      <c r="U134" s="24">
        <v>150</v>
      </c>
      <c r="V134" s="23">
        <v>20</v>
      </c>
    </row>
    <row r="135" spans="1:22" ht="15">
      <c r="A135" s="22" t="s">
        <v>351</v>
      </c>
      <c r="B135" s="21" t="s">
        <v>352</v>
      </c>
      <c r="C135" s="20">
        <f t="shared" si="8"/>
        <v>15.421861782709643</v>
      </c>
      <c r="D135" s="31">
        <v>1.5421861782709642E-2</v>
      </c>
      <c r="E135" s="18">
        <f t="shared" si="9"/>
        <v>500</v>
      </c>
      <c r="F135" s="30">
        <v>0.5</v>
      </c>
      <c r="G135" s="9" t="s">
        <v>119</v>
      </c>
      <c r="H135" s="9" t="s">
        <v>119</v>
      </c>
      <c r="I135" s="9" t="s">
        <v>119</v>
      </c>
      <c r="J135" s="27">
        <v>5.37</v>
      </c>
      <c r="K135" s="28">
        <v>50</v>
      </c>
      <c r="L135" s="9" t="s">
        <v>119</v>
      </c>
      <c r="M135" s="9" t="s">
        <v>119</v>
      </c>
      <c r="N135" s="9" t="s">
        <v>119</v>
      </c>
      <c r="O135" s="27">
        <v>2.3352908840523137</v>
      </c>
      <c r="P135" s="26">
        <v>50</v>
      </c>
      <c r="Q135" s="9" t="s">
        <v>119</v>
      </c>
      <c r="R135" s="9" t="s">
        <v>119</v>
      </c>
      <c r="S135" s="9" t="s">
        <v>119</v>
      </c>
      <c r="T135" s="25">
        <v>50</v>
      </c>
      <c r="U135" s="24">
        <v>150</v>
      </c>
      <c r="V135" s="23">
        <v>20</v>
      </c>
    </row>
    <row r="136" spans="1:22" ht="15">
      <c r="A136" s="22" t="s">
        <v>353</v>
      </c>
      <c r="B136" s="21" t="s">
        <v>354</v>
      </c>
      <c r="C136" s="20">
        <f t="shared" si="8"/>
        <v>26.414015796596718</v>
      </c>
      <c r="D136" s="31">
        <v>2.6414015796596718E-2</v>
      </c>
      <c r="E136" s="18">
        <f t="shared" si="9"/>
        <v>500</v>
      </c>
      <c r="F136" s="30">
        <v>0.5</v>
      </c>
      <c r="G136" s="9" t="s">
        <v>119</v>
      </c>
      <c r="H136" s="9" t="s">
        <v>119</v>
      </c>
      <c r="I136" s="9" t="s">
        <v>119</v>
      </c>
      <c r="J136" s="27">
        <v>3.91</v>
      </c>
      <c r="K136" s="28">
        <v>50</v>
      </c>
      <c r="L136" s="9" t="s">
        <v>119</v>
      </c>
      <c r="M136" s="9" t="s">
        <v>119</v>
      </c>
      <c r="N136" s="9" t="s">
        <v>119</v>
      </c>
      <c r="O136" s="27">
        <v>2.0970909316521831</v>
      </c>
      <c r="P136" s="26">
        <v>50</v>
      </c>
      <c r="Q136" s="9" t="s">
        <v>119</v>
      </c>
      <c r="R136" s="9" t="s">
        <v>119</v>
      </c>
      <c r="S136" s="9" t="s">
        <v>119</v>
      </c>
      <c r="T136" s="25">
        <v>50</v>
      </c>
      <c r="U136" s="24">
        <v>150</v>
      </c>
      <c r="V136" s="23">
        <v>20</v>
      </c>
    </row>
    <row r="137" spans="1:22" ht="15">
      <c r="A137" s="22" t="s">
        <v>355</v>
      </c>
      <c r="B137" s="21" t="s">
        <v>356</v>
      </c>
      <c r="C137" s="20">
        <f t="shared" si="8"/>
        <v>19.207933886659589</v>
      </c>
      <c r="D137" s="31">
        <v>1.9207933886659589E-2</v>
      </c>
      <c r="E137" s="18">
        <f t="shared" si="9"/>
        <v>500</v>
      </c>
      <c r="F137" s="30">
        <v>0.5</v>
      </c>
      <c r="G137" s="9" t="s">
        <v>119</v>
      </c>
      <c r="H137" s="9" t="s">
        <v>119</v>
      </c>
      <c r="I137" s="9" t="s">
        <v>119</v>
      </c>
      <c r="J137" s="27">
        <v>5.5</v>
      </c>
      <c r="K137" s="28">
        <v>50</v>
      </c>
      <c r="L137" s="9" t="s">
        <v>119</v>
      </c>
      <c r="M137" s="9" t="s">
        <v>119</v>
      </c>
      <c r="N137" s="9" t="s">
        <v>119</v>
      </c>
      <c r="O137" s="27">
        <v>2.6078741587052474</v>
      </c>
      <c r="P137" s="26">
        <v>50</v>
      </c>
      <c r="Q137" s="9" t="s">
        <v>119</v>
      </c>
      <c r="R137" s="9" t="s">
        <v>119</v>
      </c>
      <c r="S137" s="9" t="s">
        <v>119</v>
      </c>
      <c r="T137" s="25">
        <v>50</v>
      </c>
      <c r="U137" s="24">
        <v>150</v>
      </c>
      <c r="V137" s="23">
        <v>20</v>
      </c>
    </row>
    <row r="138" spans="1:22" ht="15">
      <c r="A138" s="22" t="s">
        <v>357</v>
      </c>
      <c r="B138" s="21" t="s">
        <v>358</v>
      </c>
      <c r="C138" s="20">
        <f t="shared" si="8"/>
        <v>14.682714018264571</v>
      </c>
      <c r="D138" s="31">
        <v>1.4682714018264572E-2</v>
      </c>
      <c r="E138" s="18">
        <f t="shared" si="9"/>
        <v>500</v>
      </c>
      <c r="F138" s="30">
        <v>0.5</v>
      </c>
      <c r="G138" s="9" t="s">
        <v>119</v>
      </c>
      <c r="H138" s="9" t="s">
        <v>119</v>
      </c>
      <c r="I138" s="9" t="s">
        <v>119</v>
      </c>
      <c r="J138" s="27">
        <v>2.2400000000000002</v>
      </c>
      <c r="K138" s="28">
        <v>50</v>
      </c>
      <c r="L138" s="9" t="s">
        <v>119</v>
      </c>
      <c r="M138" s="9" t="s">
        <v>119</v>
      </c>
      <c r="N138" s="9" t="s">
        <v>119</v>
      </c>
      <c r="O138" s="27">
        <v>1.0805472824348821</v>
      </c>
      <c r="P138" s="26">
        <v>50</v>
      </c>
      <c r="Q138" s="9" t="s">
        <v>119</v>
      </c>
      <c r="R138" s="9" t="s">
        <v>119</v>
      </c>
      <c r="S138" s="9" t="s">
        <v>119</v>
      </c>
      <c r="T138" s="25">
        <v>50</v>
      </c>
      <c r="U138" s="24">
        <v>150</v>
      </c>
      <c r="V138" s="23">
        <v>20</v>
      </c>
    </row>
    <row r="139" spans="1:22" ht="15">
      <c r="A139" s="22" t="s">
        <v>359</v>
      </c>
      <c r="B139" s="21" t="s">
        <v>360</v>
      </c>
      <c r="C139" s="20">
        <f t="shared" si="8"/>
        <v>12.795676334829446</v>
      </c>
      <c r="D139" s="31">
        <v>1.2795676334829446E-2</v>
      </c>
      <c r="E139" s="18">
        <f t="shared" si="9"/>
        <v>500</v>
      </c>
      <c r="F139" s="30">
        <v>0.5</v>
      </c>
      <c r="G139" s="9" t="s">
        <v>119</v>
      </c>
      <c r="H139" s="9" t="s">
        <v>119</v>
      </c>
      <c r="I139" s="9" t="s">
        <v>119</v>
      </c>
      <c r="J139" s="27">
        <v>4.24</v>
      </c>
      <c r="K139" s="28">
        <v>50</v>
      </c>
      <c r="L139" s="9" t="s">
        <v>119</v>
      </c>
      <c r="M139" s="9" t="s">
        <v>119</v>
      </c>
      <c r="N139" s="9" t="s">
        <v>119</v>
      </c>
      <c r="O139" s="27">
        <v>1.6042795184795315</v>
      </c>
      <c r="P139" s="26">
        <v>50</v>
      </c>
      <c r="Q139" s="9" t="s">
        <v>119</v>
      </c>
      <c r="R139" s="9" t="s">
        <v>119</v>
      </c>
      <c r="S139" s="9" t="s">
        <v>119</v>
      </c>
      <c r="T139" s="25">
        <v>50</v>
      </c>
      <c r="U139" s="24">
        <v>150</v>
      </c>
      <c r="V139" s="23">
        <v>20</v>
      </c>
    </row>
    <row r="140" spans="1:22" ht="15">
      <c r="A140" s="22" t="s">
        <v>361</v>
      </c>
      <c r="B140" s="21" t="s">
        <v>361</v>
      </c>
      <c r="C140" s="20">
        <f t="shared" si="8"/>
        <v>30.967530201579123</v>
      </c>
      <c r="D140" s="31">
        <v>3.0967530201579122E-2</v>
      </c>
      <c r="E140" s="18">
        <f t="shared" si="9"/>
        <v>1000</v>
      </c>
      <c r="F140" s="30">
        <v>1</v>
      </c>
      <c r="G140" s="9" t="s">
        <v>119</v>
      </c>
      <c r="H140" s="9" t="s">
        <v>119</v>
      </c>
      <c r="I140" s="9" t="s">
        <v>119</v>
      </c>
      <c r="J140" s="33">
        <v>6.16</v>
      </c>
      <c r="K140" s="28">
        <v>100</v>
      </c>
      <c r="L140" s="9" t="s">
        <v>119</v>
      </c>
      <c r="M140" s="9" t="s">
        <v>119</v>
      </c>
      <c r="N140" s="9" t="s">
        <v>119</v>
      </c>
      <c r="O140" s="27">
        <v>4.6403578381777271</v>
      </c>
      <c r="P140" s="26">
        <v>100</v>
      </c>
      <c r="Q140" s="9" t="s">
        <v>119</v>
      </c>
      <c r="R140" s="9" t="s">
        <v>119</v>
      </c>
      <c r="S140" s="9" t="s">
        <v>119</v>
      </c>
      <c r="T140" s="25">
        <v>50</v>
      </c>
      <c r="U140" s="24">
        <v>150</v>
      </c>
      <c r="V140" s="23">
        <v>20</v>
      </c>
    </row>
    <row r="141" spans="1:22" ht="15">
      <c r="A141" s="22" t="s">
        <v>362</v>
      </c>
      <c r="B141" s="21" t="s">
        <v>363</v>
      </c>
      <c r="C141" s="20">
        <f t="shared" si="8"/>
        <v>21.305395607954075</v>
      </c>
      <c r="D141" s="31">
        <v>2.1305395607954074E-2</v>
      </c>
      <c r="E141" s="18">
        <f t="shared" si="9"/>
        <v>500</v>
      </c>
      <c r="F141" s="30">
        <v>0.5</v>
      </c>
      <c r="G141" s="9" t="s">
        <v>119</v>
      </c>
      <c r="H141" s="9" t="s">
        <v>119</v>
      </c>
      <c r="I141" s="9" t="s">
        <v>119</v>
      </c>
      <c r="J141" s="27">
        <v>4.08</v>
      </c>
      <c r="K141" s="28">
        <v>50</v>
      </c>
      <c r="L141" s="9" t="s">
        <v>119</v>
      </c>
      <c r="M141" s="9" t="s">
        <v>119</v>
      </c>
      <c r="N141" s="9" t="s">
        <v>119</v>
      </c>
      <c r="O141" s="27">
        <v>4.1686918967385997</v>
      </c>
      <c r="P141" s="26">
        <v>50</v>
      </c>
      <c r="Q141" s="9" t="s">
        <v>119</v>
      </c>
      <c r="R141" s="9" t="s">
        <v>119</v>
      </c>
      <c r="S141" s="9" t="s">
        <v>119</v>
      </c>
      <c r="T141" s="25">
        <v>50</v>
      </c>
      <c r="U141" s="24">
        <v>150</v>
      </c>
      <c r="V141" s="23">
        <v>20</v>
      </c>
    </row>
    <row r="142" spans="1:22" ht="15">
      <c r="A142" s="22" t="s">
        <v>364</v>
      </c>
      <c r="B142" s="21" t="s">
        <v>365</v>
      </c>
      <c r="C142" s="32">
        <f t="shared" si="8"/>
        <v>9.9418689886689382</v>
      </c>
      <c r="D142" s="31">
        <v>9.9418689886689379E-3</v>
      </c>
      <c r="E142" s="18">
        <f t="shared" si="9"/>
        <v>500</v>
      </c>
      <c r="F142" s="30">
        <v>0.5</v>
      </c>
      <c r="G142" s="9" t="s">
        <v>119</v>
      </c>
      <c r="H142" s="9" t="s">
        <v>119</v>
      </c>
      <c r="I142" s="9" t="s">
        <v>119</v>
      </c>
      <c r="J142" s="27">
        <v>3.05</v>
      </c>
      <c r="K142" s="28">
        <v>50</v>
      </c>
      <c r="L142" s="9" t="s">
        <v>119</v>
      </c>
      <c r="M142" s="9" t="s">
        <v>119</v>
      </c>
      <c r="N142" s="9" t="s">
        <v>119</v>
      </c>
      <c r="O142" s="27">
        <v>2.4892173785531906</v>
      </c>
      <c r="P142" s="26">
        <v>50</v>
      </c>
      <c r="Q142" s="9" t="s">
        <v>119</v>
      </c>
      <c r="R142" s="9" t="s">
        <v>119</v>
      </c>
      <c r="S142" s="9" t="s">
        <v>119</v>
      </c>
      <c r="T142" s="25">
        <v>50</v>
      </c>
      <c r="U142" s="24">
        <v>150</v>
      </c>
      <c r="V142" s="23">
        <v>20</v>
      </c>
    </row>
    <row r="143" spans="1:22" ht="15">
      <c r="A143" s="22" t="s">
        <v>366</v>
      </c>
      <c r="B143" s="21" t="s">
        <v>367</v>
      </c>
      <c r="C143" s="20">
        <f t="shared" si="8"/>
        <v>16.196336522277409</v>
      </c>
      <c r="D143" s="31">
        <v>1.6196336522277411E-2</v>
      </c>
      <c r="E143" s="18">
        <f t="shared" si="9"/>
        <v>500</v>
      </c>
      <c r="F143" s="30">
        <v>0.5</v>
      </c>
      <c r="G143" s="9" t="s">
        <v>119</v>
      </c>
      <c r="H143" s="9" t="s">
        <v>119</v>
      </c>
      <c r="I143" s="9" t="s">
        <v>119</v>
      </c>
      <c r="J143" s="29">
        <v>4.8099999999999996</v>
      </c>
      <c r="K143" s="28">
        <v>50</v>
      </c>
      <c r="L143" s="9" t="s">
        <v>119</v>
      </c>
      <c r="M143" s="9" t="s">
        <v>119</v>
      </c>
      <c r="N143" s="9" t="s">
        <v>119</v>
      </c>
      <c r="O143" s="27">
        <v>3.2084549481686095</v>
      </c>
      <c r="P143" s="26">
        <v>50</v>
      </c>
      <c r="Q143" s="9" t="s">
        <v>119</v>
      </c>
      <c r="R143" s="9" t="s">
        <v>119</v>
      </c>
      <c r="S143" s="9" t="s">
        <v>119</v>
      </c>
      <c r="T143" s="25">
        <v>50</v>
      </c>
      <c r="U143" s="24">
        <v>150</v>
      </c>
      <c r="V143" s="23">
        <v>20</v>
      </c>
    </row>
    <row r="144" spans="1:22" ht="15">
      <c r="A144" s="22" t="s">
        <v>368</v>
      </c>
      <c r="B144" s="21" t="s">
        <v>368</v>
      </c>
      <c r="C144" s="20">
        <f t="shared" si="8"/>
        <v>22.420665104190956</v>
      </c>
      <c r="D144" s="31">
        <v>2.2420665104190957E-2</v>
      </c>
      <c r="E144" s="18">
        <f t="shared" si="9"/>
        <v>1000</v>
      </c>
      <c r="F144" s="30">
        <v>1</v>
      </c>
      <c r="G144" s="9" t="s">
        <v>119</v>
      </c>
      <c r="H144" s="9" t="s">
        <v>119</v>
      </c>
      <c r="I144" s="9" t="s">
        <v>119</v>
      </c>
      <c r="J144" s="27">
        <v>5.74</v>
      </c>
      <c r="K144" s="28">
        <v>100</v>
      </c>
      <c r="L144" s="9" t="s">
        <v>119</v>
      </c>
      <c r="M144" s="9" t="s">
        <v>119</v>
      </c>
      <c r="N144" s="9" t="s">
        <v>119</v>
      </c>
      <c r="O144" s="27">
        <v>4.3010611179365821</v>
      </c>
      <c r="P144" s="26">
        <v>100</v>
      </c>
      <c r="Q144" s="9" t="s">
        <v>119</v>
      </c>
      <c r="R144" s="9" t="s">
        <v>119</v>
      </c>
      <c r="S144" s="9" t="s">
        <v>119</v>
      </c>
      <c r="T144" s="25">
        <v>50</v>
      </c>
      <c r="U144" s="24">
        <v>150</v>
      </c>
      <c r="V144" s="23">
        <v>20</v>
      </c>
    </row>
    <row r="145" spans="1:22" ht="15">
      <c r="A145" s="22" t="s">
        <v>369</v>
      </c>
      <c r="B145" s="21" t="s">
        <v>370</v>
      </c>
      <c r="C145" s="20">
        <f t="shared" si="8"/>
        <v>19.347762702534148</v>
      </c>
      <c r="D145" s="31">
        <v>1.9347762702534146E-2</v>
      </c>
      <c r="E145" s="18">
        <f t="shared" si="9"/>
        <v>500</v>
      </c>
      <c r="F145" s="30">
        <v>0.5</v>
      </c>
      <c r="G145" s="9" t="s">
        <v>119</v>
      </c>
      <c r="H145" s="9" t="s">
        <v>119</v>
      </c>
      <c r="I145" s="9" t="s">
        <v>119</v>
      </c>
      <c r="J145" s="27">
        <v>3.69</v>
      </c>
      <c r="K145" s="28">
        <v>50</v>
      </c>
      <c r="L145" s="9" t="s">
        <v>119</v>
      </c>
      <c r="M145" s="9" t="s">
        <v>119</v>
      </c>
      <c r="N145" s="9" t="s">
        <v>119</v>
      </c>
      <c r="O145" s="27">
        <v>2.8594262536319275</v>
      </c>
      <c r="P145" s="26">
        <v>50</v>
      </c>
      <c r="Q145" s="9" t="s">
        <v>119</v>
      </c>
      <c r="R145" s="9" t="s">
        <v>119</v>
      </c>
      <c r="S145" s="9" t="s">
        <v>119</v>
      </c>
      <c r="T145" s="25">
        <v>50</v>
      </c>
      <c r="U145" s="24">
        <v>150</v>
      </c>
      <c r="V145" s="23">
        <v>20</v>
      </c>
    </row>
    <row r="146" spans="1:22" ht="15">
      <c r="A146" s="22" t="s">
        <v>371</v>
      </c>
      <c r="B146" s="21" t="s">
        <v>372</v>
      </c>
      <c r="C146" s="20">
        <f t="shared" si="8"/>
        <v>12.645276239088533</v>
      </c>
      <c r="D146" s="31">
        <v>1.2645276239088532E-2</v>
      </c>
      <c r="E146" s="18">
        <f t="shared" si="9"/>
        <v>500</v>
      </c>
      <c r="F146" s="30">
        <v>0.5</v>
      </c>
      <c r="G146" s="9" t="s">
        <v>119</v>
      </c>
      <c r="H146" s="9" t="s">
        <v>119</v>
      </c>
      <c r="I146" s="9" t="s">
        <v>119</v>
      </c>
      <c r="J146" s="27">
        <v>3.76</v>
      </c>
      <c r="K146" s="28">
        <v>50</v>
      </c>
      <c r="L146" s="9" t="s">
        <v>119</v>
      </c>
      <c r="M146" s="9" t="s">
        <v>119</v>
      </c>
      <c r="N146" s="9" t="s">
        <v>119</v>
      </c>
      <c r="O146" s="27">
        <v>2.7332102974962607</v>
      </c>
      <c r="P146" s="26">
        <v>50</v>
      </c>
      <c r="Q146" s="9" t="s">
        <v>119</v>
      </c>
      <c r="R146" s="9" t="s">
        <v>119</v>
      </c>
      <c r="S146" s="9" t="s">
        <v>119</v>
      </c>
      <c r="T146" s="25">
        <v>50</v>
      </c>
      <c r="U146" s="24">
        <v>150</v>
      </c>
      <c r="V146" s="23">
        <v>20</v>
      </c>
    </row>
    <row r="147" spans="1:22" ht="15">
      <c r="A147" s="22" t="s">
        <v>373</v>
      </c>
      <c r="B147" s="21" t="s">
        <v>373</v>
      </c>
      <c r="C147" s="20">
        <f t="shared" si="8"/>
        <v>25.988156929098089</v>
      </c>
      <c r="D147" s="31">
        <v>2.5988156929098088E-2</v>
      </c>
      <c r="E147" s="18">
        <f t="shared" si="9"/>
        <v>1000</v>
      </c>
      <c r="F147" s="30">
        <v>1</v>
      </c>
      <c r="G147" s="9" t="s">
        <v>119</v>
      </c>
      <c r="H147" s="9" t="s">
        <v>119</v>
      </c>
      <c r="I147" s="9" t="s">
        <v>119</v>
      </c>
      <c r="J147" s="33">
        <v>8.02</v>
      </c>
      <c r="K147" s="28">
        <v>100</v>
      </c>
      <c r="L147" s="9" t="s">
        <v>119</v>
      </c>
      <c r="M147" s="9" t="s">
        <v>119</v>
      </c>
      <c r="N147" s="9" t="s">
        <v>119</v>
      </c>
      <c r="O147" s="27">
        <v>6.2859985266744172</v>
      </c>
      <c r="P147" s="26">
        <v>100</v>
      </c>
      <c r="Q147" s="9" t="s">
        <v>119</v>
      </c>
      <c r="R147" s="9" t="s">
        <v>119</v>
      </c>
      <c r="S147" s="9" t="s">
        <v>119</v>
      </c>
      <c r="T147" s="25">
        <v>50</v>
      </c>
      <c r="U147" s="24">
        <v>150</v>
      </c>
      <c r="V147" s="23">
        <v>20</v>
      </c>
    </row>
    <row r="148" spans="1:22" ht="15">
      <c r="A148" s="22" t="s">
        <v>374</v>
      </c>
      <c r="B148" s="21" t="s">
        <v>375</v>
      </c>
      <c r="C148" s="20">
        <f t="shared" si="8"/>
        <v>21.843264232710279</v>
      </c>
      <c r="D148" s="31">
        <v>2.1843264232710279E-2</v>
      </c>
      <c r="E148" s="18">
        <f t="shared" si="9"/>
        <v>500</v>
      </c>
      <c r="F148" s="30">
        <v>0.5</v>
      </c>
      <c r="G148" s="9" t="s">
        <v>119</v>
      </c>
      <c r="H148" s="9" t="s">
        <v>119</v>
      </c>
      <c r="I148" s="9" t="s">
        <v>119</v>
      </c>
      <c r="J148" s="27">
        <v>4.3600000000000003</v>
      </c>
      <c r="K148" s="28">
        <v>50</v>
      </c>
      <c r="L148" s="9" t="s">
        <v>119</v>
      </c>
      <c r="M148" s="9" t="s">
        <v>119</v>
      </c>
      <c r="N148" s="9" t="s">
        <v>119</v>
      </c>
      <c r="O148" s="27">
        <v>2.5030102277438639</v>
      </c>
      <c r="P148" s="26">
        <v>50</v>
      </c>
      <c r="Q148" s="9" t="s">
        <v>119</v>
      </c>
      <c r="R148" s="9" t="s">
        <v>119</v>
      </c>
      <c r="S148" s="9" t="s">
        <v>119</v>
      </c>
      <c r="T148" s="25">
        <v>50</v>
      </c>
      <c r="U148" s="24">
        <v>150</v>
      </c>
      <c r="V148" s="23">
        <v>20</v>
      </c>
    </row>
    <row r="149" spans="1:22" ht="15">
      <c r="A149" s="22" t="s">
        <v>376</v>
      </c>
      <c r="B149" s="21" t="s">
        <v>377</v>
      </c>
      <c r="C149" s="20">
        <f t="shared" si="8"/>
        <v>16.503205179860416</v>
      </c>
      <c r="D149" s="31">
        <v>1.6503205179860415E-2</v>
      </c>
      <c r="E149" s="18">
        <f t="shared" si="9"/>
        <v>500</v>
      </c>
      <c r="F149" s="30">
        <v>0.5</v>
      </c>
      <c r="G149" s="9" t="s">
        <v>119</v>
      </c>
      <c r="H149" s="9" t="s">
        <v>119</v>
      </c>
      <c r="I149" s="9" t="s">
        <v>119</v>
      </c>
      <c r="J149" s="29">
        <v>4.3</v>
      </c>
      <c r="K149" s="28">
        <v>50</v>
      </c>
      <c r="L149" s="9" t="s">
        <v>119</v>
      </c>
      <c r="M149" s="9" t="s">
        <v>119</v>
      </c>
      <c r="N149" s="9" t="s">
        <v>119</v>
      </c>
      <c r="O149" s="27">
        <v>4.5618685608555793</v>
      </c>
      <c r="P149" s="26">
        <v>50</v>
      </c>
      <c r="Q149" s="9" t="s">
        <v>119</v>
      </c>
      <c r="R149" s="9" t="s">
        <v>119</v>
      </c>
      <c r="S149" s="9" t="s">
        <v>119</v>
      </c>
      <c r="T149" s="25">
        <v>50</v>
      </c>
      <c r="U149" s="24">
        <v>150</v>
      </c>
      <c r="V149" s="23">
        <v>20</v>
      </c>
    </row>
    <row r="150" spans="1:22" ht="15">
      <c r="A150" s="22" t="s">
        <v>378</v>
      </c>
      <c r="B150" s="21" t="s">
        <v>379</v>
      </c>
      <c r="C150" s="20">
        <f t="shared" si="8"/>
        <v>13.447387124536236</v>
      </c>
      <c r="D150" s="31">
        <v>1.3447387124536237E-2</v>
      </c>
      <c r="E150" s="18">
        <f t="shared" si="9"/>
        <v>500</v>
      </c>
      <c r="F150" s="30">
        <v>0.5</v>
      </c>
      <c r="G150" s="9" t="s">
        <v>119</v>
      </c>
      <c r="H150" s="9" t="s">
        <v>119</v>
      </c>
      <c r="I150" s="9" t="s">
        <v>119</v>
      </c>
      <c r="J150" s="27">
        <v>4.38</v>
      </c>
      <c r="K150" s="28">
        <v>50</v>
      </c>
      <c r="L150" s="9" t="s">
        <v>119</v>
      </c>
      <c r="M150" s="9" t="s">
        <v>119</v>
      </c>
      <c r="N150" s="9" t="s">
        <v>119</v>
      </c>
      <c r="O150" s="27">
        <v>7.4</v>
      </c>
      <c r="P150" s="26">
        <v>50</v>
      </c>
      <c r="Q150" s="9" t="s">
        <v>119</v>
      </c>
      <c r="R150" s="9" t="s">
        <v>119</v>
      </c>
      <c r="S150" s="9" t="s">
        <v>119</v>
      </c>
      <c r="T150" s="25">
        <v>50</v>
      </c>
      <c r="U150" s="24">
        <v>150</v>
      </c>
      <c r="V150" s="23">
        <v>20</v>
      </c>
    </row>
    <row r="151" spans="1:22" ht="15">
      <c r="A151" s="22" t="s">
        <v>380</v>
      </c>
      <c r="B151" s="21" t="s">
        <v>381</v>
      </c>
      <c r="C151" s="20">
        <f t="shared" si="8"/>
        <v>12.776784714892642</v>
      </c>
      <c r="D151" s="31">
        <v>1.2776784714892643E-2</v>
      </c>
      <c r="E151" s="18">
        <f t="shared" si="9"/>
        <v>500</v>
      </c>
      <c r="F151" s="30">
        <v>0.5</v>
      </c>
      <c r="G151" s="16">
        <v>50</v>
      </c>
      <c r="H151" s="15">
        <v>150</v>
      </c>
      <c r="I151" s="9" t="s">
        <v>13</v>
      </c>
      <c r="J151" s="27">
        <v>5.91</v>
      </c>
      <c r="K151" s="28">
        <v>50</v>
      </c>
      <c r="L151" s="11">
        <v>50</v>
      </c>
      <c r="M151" s="10">
        <v>150</v>
      </c>
      <c r="N151" s="9" t="s">
        <v>13</v>
      </c>
      <c r="O151" s="27">
        <v>3.6475930083964889</v>
      </c>
      <c r="P151" s="26">
        <v>50</v>
      </c>
      <c r="Q151" s="11">
        <v>50</v>
      </c>
      <c r="R151" s="10">
        <v>150</v>
      </c>
      <c r="S151" s="9" t="s">
        <v>13</v>
      </c>
      <c r="T151" s="25">
        <v>50</v>
      </c>
      <c r="U151" s="24">
        <v>150</v>
      </c>
      <c r="V151" s="23">
        <v>20</v>
      </c>
    </row>
    <row r="152" spans="1:22" ht="15">
      <c r="A152" s="22" t="s">
        <v>382</v>
      </c>
      <c r="B152" s="21" t="s">
        <v>383</v>
      </c>
      <c r="C152" s="20">
        <f t="shared" si="8"/>
        <v>20.276473509235139</v>
      </c>
      <c r="D152" s="31">
        <v>2.027647350923514E-2</v>
      </c>
      <c r="E152" s="18">
        <f t="shared" si="9"/>
        <v>750</v>
      </c>
      <c r="F152" s="30">
        <v>0.75</v>
      </c>
      <c r="G152" s="16">
        <v>50</v>
      </c>
      <c r="H152" s="15">
        <v>150</v>
      </c>
      <c r="I152" s="9" t="s">
        <v>13</v>
      </c>
      <c r="J152" s="27">
        <v>4.54</v>
      </c>
      <c r="K152" s="28">
        <v>75</v>
      </c>
      <c r="L152" s="11">
        <v>50</v>
      </c>
      <c r="M152" s="10">
        <v>150</v>
      </c>
      <c r="N152" s="9" t="s">
        <v>13</v>
      </c>
      <c r="O152" s="27">
        <v>1.9106093393711605</v>
      </c>
      <c r="P152" s="26">
        <v>75</v>
      </c>
      <c r="Q152" s="11">
        <v>50</v>
      </c>
      <c r="R152" s="10">
        <v>150</v>
      </c>
      <c r="S152" s="9" t="s">
        <v>13</v>
      </c>
      <c r="T152" s="25">
        <v>50</v>
      </c>
      <c r="U152" s="24">
        <v>150</v>
      </c>
      <c r="V152" s="23">
        <v>20</v>
      </c>
    </row>
    <row r="153" spans="1:22" ht="15">
      <c r="A153" s="22" t="s">
        <v>384</v>
      </c>
      <c r="B153" s="21" t="s">
        <v>385</v>
      </c>
      <c r="C153" s="20">
        <f t="shared" si="8"/>
        <v>14.328701663843404</v>
      </c>
      <c r="D153" s="31">
        <v>1.4328701663843403E-2</v>
      </c>
      <c r="E153" s="18">
        <f t="shared" si="9"/>
        <v>750</v>
      </c>
      <c r="F153" s="30">
        <v>0.75</v>
      </c>
      <c r="G153" s="9" t="s">
        <v>119</v>
      </c>
      <c r="H153" s="9" t="s">
        <v>119</v>
      </c>
      <c r="I153" s="9" t="s">
        <v>119</v>
      </c>
      <c r="J153" s="27">
        <v>3.59</v>
      </c>
      <c r="K153" s="28">
        <v>75</v>
      </c>
      <c r="L153" s="9" t="s">
        <v>119</v>
      </c>
      <c r="M153" s="9" t="s">
        <v>119</v>
      </c>
      <c r="N153" s="9" t="s">
        <v>119</v>
      </c>
      <c r="O153" s="27">
        <v>1.8014094817614488</v>
      </c>
      <c r="P153" s="26">
        <v>75</v>
      </c>
      <c r="Q153" s="9" t="s">
        <v>119</v>
      </c>
      <c r="R153" s="9" t="s">
        <v>119</v>
      </c>
      <c r="S153" s="9" t="s">
        <v>119</v>
      </c>
      <c r="T153" s="25">
        <v>50</v>
      </c>
      <c r="U153" s="24">
        <v>150</v>
      </c>
      <c r="V153" s="23">
        <v>20</v>
      </c>
    </row>
    <row r="154" spans="1:22" ht="15">
      <c r="A154" s="22" t="s">
        <v>386</v>
      </c>
      <c r="B154" s="21" t="s">
        <v>387</v>
      </c>
      <c r="C154" s="20">
        <f t="shared" si="8"/>
        <v>10.4393270137495</v>
      </c>
      <c r="D154" s="31">
        <v>1.04393270137495E-2</v>
      </c>
      <c r="E154" s="18">
        <f t="shared" si="9"/>
        <v>750</v>
      </c>
      <c r="F154" s="30">
        <v>0.75</v>
      </c>
      <c r="G154" s="9" t="s">
        <v>119</v>
      </c>
      <c r="H154" s="9" t="s">
        <v>119</v>
      </c>
      <c r="I154" s="9" t="s">
        <v>119</v>
      </c>
      <c r="J154" s="27">
        <v>4.3099999999999996</v>
      </c>
      <c r="K154" s="28">
        <v>75</v>
      </c>
      <c r="L154" s="9" t="s">
        <v>119</v>
      </c>
      <c r="M154" s="9" t="s">
        <v>119</v>
      </c>
      <c r="N154" s="9" t="s">
        <v>119</v>
      </c>
      <c r="O154" s="27">
        <v>1.8791688277979866</v>
      </c>
      <c r="P154" s="26">
        <v>75</v>
      </c>
      <c r="Q154" s="9" t="s">
        <v>119</v>
      </c>
      <c r="R154" s="9" t="s">
        <v>119</v>
      </c>
      <c r="S154" s="9" t="s">
        <v>119</v>
      </c>
      <c r="T154" s="25">
        <v>50</v>
      </c>
      <c r="U154" s="24">
        <v>150</v>
      </c>
      <c r="V154" s="23">
        <v>20</v>
      </c>
    </row>
    <row r="155" spans="1:22" ht="15">
      <c r="A155" s="22" t="s">
        <v>388</v>
      </c>
      <c r="B155" s="21" t="s">
        <v>388</v>
      </c>
      <c r="C155" s="20">
        <f t="shared" si="8"/>
        <v>18.893474901725803</v>
      </c>
      <c r="D155" s="31">
        <v>1.8893474901725802E-2</v>
      </c>
      <c r="E155" s="18">
        <f t="shared" si="9"/>
        <v>1500</v>
      </c>
      <c r="F155" s="30">
        <v>1.5</v>
      </c>
      <c r="G155" s="9" t="s">
        <v>119</v>
      </c>
      <c r="H155" s="9" t="s">
        <v>119</v>
      </c>
      <c r="I155" s="9" t="s">
        <v>119</v>
      </c>
      <c r="J155" s="34">
        <v>6</v>
      </c>
      <c r="K155" s="28">
        <v>150</v>
      </c>
      <c r="L155" s="9" t="s">
        <v>119</v>
      </c>
      <c r="M155" s="9" t="s">
        <v>119</v>
      </c>
      <c r="N155" s="9" t="s">
        <v>119</v>
      </c>
      <c r="O155" s="27">
        <v>3.9541311200664486</v>
      </c>
      <c r="P155" s="26">
        <v>150</v>
      </c>
      <c r="Q155" s="9" t="s">
        <v>119</v>
      </c>
      <c r="R155" s="9" t="s">
        <v>119</v>
      </c>
      <c r="S155" s="9" t="s">
        <v>119</v>
      </c>
      <c r="T155" s="25">
        <v>50</v>
      </c>
      <c r="U155" s="24">
        <v>150</v>
      </c>
      <c r="V155" s="23">
        <v>20</v>
      </c>
    </row>
    <row r="156" spans="1:22" ht="15">
      <c r="A156" s="22" t="s">
        <v>389</v>
      </c>
      <c r="B156" s="21" t="s">
        <v>389</v>
      </c>
      <c r="C156" s="20">
        <f t="shared" si="8"/>
        <v>17.984742949173807</v>
      </c>
      <c r="D156" s="31">
        <v>1.7984742949173807E-2</v>
      </c>
      <c r="E156" s="18">
        <f t="shared" si="9"/>
        <v>1500</v>
      </c>
      <c r="F156" s="30">
        <v>1.5</v>
      </c>
      <c r="G156" s="9" t="s">
        <v>119</v>
      </c>
      <c r="H156" s="9" t="s">
        <v>119</v>
      </c>
      <c r="I156" s="9" t="s">
        <v>119</v>
      </c>
      <c r="J156" s="33">
        <v>7.95</v>
      </c>
      <c r="K156" s="28">
        <v>150</v>
      </c>
      <c r="L156" s="9" t="s">
        <v>119</v>
      </c>
      <c r="M156" s="9" t="s">
        <v>119</v>
      </c>
      <c r="N156" s="9" t="s">
        <v>119</v>
      </c>
      <c r="O156" s="33">
        <v>12.1</v>
      </c>
      <c r="P156" s="26">
        <v>150</v>
      </c>
      <c r="Q156" s="9" t="s">
        <v>119</v>
      </c>
      <c r="R156" s="9" t="s">
        <v>119</v>
      </c>
      <c r="S156" s="9" t="s">
        <v>119</v>
      </c>
      <c r="T156" s="25">
        <v>50</v>
      </c>
      <c r="U156" s="24">
        <v>150</v>
      </c>
      <c r="V156" s="23">
        <v>20</v>
      </c>
    </row>
    <row r="157" spans="1:22" ht="15">
      <c r="A157" s="22" t="s">
        <v>390</v>
      </c>
      <c r="B157" s="21" t="s">
        <v>391</v>
      </c>
      <c r="C157" s="32">
        <f t="shared" si="8"/>
        <v>7.8193671234131399</v>
      </c>
      <c r="D157" s="31">
        <v>7.8193671234131398E-3</v>
      </c>
      <c r="E157" s="18">
        <f t="shared" si="9"/>
        <v>750</v>
      </c>
      <c r="F157" s="30">
        <v>0.75</v>
      </c>
      <c r="G157" s="9" t="s">
        <v>119</v>
      </c>
      <c r="H157" s="9" t="s">
        <v>119</v>
      </c>
      <c r="I157" s="9" t="s">
        <v>119</v>
      </c>
      <c r="J157" s="27">
        <v>3.76</v>
      </c>
      <c r="K157" s="28">
        <v>75</v>
      </c>
      <c r="L157" s="9" t="s">
        <v>119</v>
      </c>
      <c r="M157" s="9" t="s">
        <v>119</v>
      </c>
      <c r="N157" s="9" t="s">
        <v>119</v>
      </c>
      <c r="O157" s="27">
        <v>4.76</v>
      </c>
      <c r="P157" s="26">
        <v>75</v>
      </c>
      <c r="Q157" s="9" t="s">
        <v>119</v>
      </c>
      <c r="R157" s="9" t="s">
        <v>119</v>
      </c>
      <c r="S157" s="9" t="s">
        <v>119</v>
      </c>
      <c r="T157" s="25">
        <v>50</v>
      </c>
      <c r="U157" s="24">
        <v>150</v>
      </c>
      <c r="V157" s="23">
        <v>20</v>
      </c>
    </row>
    <row r="158" spans="1:22" ht="15">
      <c r="A158" s="22" t="s">
        <v>392</v>
      </c>
      <c r="B158" s="21" t="s">
        <v>393</v>
      </c>
      <c r="C158" s="32">
        <f t="shared" si="8"/>
        <v>9.2404565904504956</v>
      </c>
      <c r="D158" s="31">
        <v>9.2404565904504951E-3</v>
      </c>
      <c r="E158" s="18">
        <f t="shared" si="9"/>
        <v>750</v>
      </c>
      <c r="F158" s="30">
        <v>0.75</v>
      </c>
      <c r="G158" s="9" t="s">
        <v>119</v>
      </c>
      <c r="H158" s="9" t="s">
        <v>119</v>
      </c>
      <c r="I158" s="9" t="s">
        <v>119</v>
      </c>
      <c r="J158" s="27">
        <v>2.2799999999999998</v>
      </c>
      <c r="K158" s="28">
        <v>75</v>
      </c>
      <c r="L158" s="9" t="s">
        <v>119</v>
      </c>
      <c r="M158" s="9" t="s">
        <v>119</v>
      </c>
      <c r="N158" s="9" t="s">
        <v>119</v>
      </c>
      <c r="O158" s="27">
        <v>4.75</v>
      </c>
      <c r="P158" s="26">
        <v>75</v>
      </c>
      <c r="Q158" s="9" t="s">
        <v>119</v>
      </c>
      <c r="R158" s="9" t="s">
        <v>119</v>
      </c>
      <c r="S158" s="9" t="s">
        <v>119</v>
      </c>
      <c r="T158" s="25">
        <v>50</v>
      </c>
      <c r="U158" s="24">
        <v>150</v>
      </c>
      <c r="V158" s="23">
        <v>20</v>
      </c>
    </row>
    <row r="159" spans="1:22" ht="15">
      <c r="A159" s="22" t="s">
        <v>394</v>
      </c>
      <c r="B159" s="21" t="s">
        <v>395</v>
      </c>
      <c r="C159" s="20">
        <f t="shared" si="8"/>
        <v>12.120268164377743</v>
      </c>
      <c r="D159" s="31">
        <v>1.2120268164377742E-2</v>
      </c>
      <c r="E159" s="18">
        <f t="shared" si="9"/>
        <v>750</v>
      </c>
      <c r="F159" s="30">
        <v>0.75</v>
      </c>
      <c r="G159" s="9" t="s">
        <v>119</v>
      </c>
      <c r="H159" s="9" t="s">
        <v>119</v>
      </c>
      <c r="I159" s="9" t="s">
        <v>119</v>
      </c>
      <c r="J159" s="27">
        <v>3.93</v>
      </c>
      <c r="K159" s="28">
        <v>75</v>
      </c>
      <c r="L159" s="9" t="s">
        <v>119</v>
      </c>
      <c r="M159" s="9" t="s">
        <v>119</v>
      </c>
      <c r="N159" s="9" t="s">
        <v>119</v>
      </c>
      <c r="O159" s="27">
        <v>4.0372402686468085</v>
      </c>
      <c r="P159" s="26">
        <v>75</v>
      </c>
      <c r="Q159" s="9" t="s">
        <v>119</v>
      </c>
      <c r="R159" s="9" t="s">
        <v>119</v>
      </c>
      <c r="S159" s="9" t="s">
        <v>119</v>
      </c>
      <c r="T159" s="25">
        <v>50</v>
      </c>
      <c r="U159" s="24">
        <v>150</v>
      </c>
      <c r="V159" s="23">
        <v>20</v>
      </c>
    </row>
    <row r="160" spans="1:22" ht="15">
      <c r="A160" s="22" t="s">
        <v>396</v>
      </c>
      <c r="B160" s="21" t="s">
        <v>397</v>
      </c>
      <c r="C160" s="20">
        <f t="shared" si="8"/>
        <v>18.479132744009238</v>
      </c>
      <c r="D160" s="31">
        <v>1.8479132744009238E-2</v>
      </c>
      <c r="E160" s="18">
        <f t="shared" si="9"/>
        <v>750</v>
      </c>
      <c r="F160" s="30">
        <v>0.75</v>
      </c>
      <c r="G160" s="9" t="s">
        <v>119</v>
      </c>
      <c r="H160" s="9" t="s">
        <v>119</v>
      </c>
      <c r="I160" s="9" t="s">
        <v>119</v>
      </c>
      <c r="J160" s="27">
        <v>3.75</v>
      </c>
      <c r="K160" s="28">
        <v>75</v>
      </c>
      <c r="L160" s="9" t="s">
        <v>119</v>
      </c>
      <c r="M160" s="9" t="s">
        <v>119</v>
      </c>
      <c r="N160" s="9" t="s">
        <v>119</v>
      </c>
      <c r="O160" s="27">
        <v>9.75</v>
      </c>
      <c r="P160" s="26">
        <v>75</v>
      </c>
      <c r="Q160" s="9" t="s">
        <v>119</v>
      </c>
      <c r="R160" s="9" t="s">
        <v>119</v>
      </c>
      <c r="S160" s="9" t="s">
        <v>119</v>
      </c>
      <c r="T160" s="25">
        <v>50</v>
      </c>
      <c r="U160" s="24">
        <v>150</v>
      </c>
      <c r="V160" s="23">
        <v>20</v>
      </c>
    </row>
    <row r="161" spans="1:22" ht="15">
      <c r="A161" s="22" t="s">
        <v>398</v>
      </c>
      <c r="B161" s="21" t="s">
        <v>399</v>
      </c>
      <c r="C161" s="20">
        <f t="shared" si="8"/>
        <v>19.11642742861677</v>
      </c>
      <c r="D161" s="31">
        <v>1.9116427428616769E-2</v>
      </c>
      <c r="E161" s="18">
        <f t="shared" si="9"/>
        <v>750</v>
      </c>
      <c r="F161" s="30">
        <v>0.75</v>
      </c>
      <c r="G161" s="16">
        <v>50</v>
      </c>
      <c r="H161" s="15">
        <v>150</v>
      </c>
      <c r="I161" s="9" t="s">
        <v>13</v>
      </c>
      <c r="J161" s="29">
        <v>5.2</v>
      </c>
      <c r="K161" s="28">
        <v>75</v>
      </c>
      <c r="L161" s="11">
        <v>50</v>
      </c>
      <c r="M161" s="10">
        <v>150</v>
      </c>
      <c r="N161" s="9" t="s">
        <v>13</v>
      </c>
      <c r="O161" s="27">
        <v>2.6691017535061095</v>
      </c>
      <c r="P161" s="26">
        <v>75</v>
      </c>
      <c r="Q161" s="11">
        <v>50</v>
      </c>
      <c r="R161" s="10">
        <v>150</v>
      </c>
      <c r="S161" s="9" t="s">
        <v>13</v>
      </c>
      <c r="T161" s="25">
        <v>50</v>
      </c>
      <c r="U161" s="24">
        <v>150</v>
      </c>
      <c r="V161" s="23">
        <v>20</v>
      </c>
    </row>
    <row r="162" spans="1:22" ht="15">
      <c r="A162" s="22" t="s">
        <v>400</v>
      </c>
      <c r="B162" s="21" t="s">
        <v>401</v>
      </c>
      <c r="C162" s="32">
        <f t="shared" si="8"/>
        <v>6.302424745853207</v>
      </c>
      <c r="D162" s="31">
        <v>6.3024247458532074E-3</v>
      </c>
      <c r="E162" s="18">
        <f t="shared" si="9"/>
        <v>750</v>
      </c>
      <c r="F162" s="30">
        <v>0.75</v>
      </c>
      <c r="G162" s="16">
        <v>50</v>
      </c>
      <c r="H162" s="15">
        <v>150</v>
      </c>
      <c r="I162" s="9" t="s">
        <v>13</v>
      </c>
      <c r="J162" s="27">
        <v>4.63</v>
      </c>
      <c r="K162" s="28">
        <v>75</v>
      </c>
      <c r="L162" s="11">
        <v>50</v>
      </c>
      <c r="M162" s="10">
        <v>150</v>
      </c>
      <c r="N162" s="9" t="s">
        <v>13</v>
      </c>
      <c r="O162" s="27">
        <v>2.3365603098043692</v>
      </c>
      <c r="P162" s="26">
        <v>75</v>
      </c>
      <c r="Q162" s="11">
        <v>50</v>
      </c>
      <c r="R162" s="10">
        <v>150</v>
      </c>
      <c r="S162" s="9" t="s">
        <v>13</v>
      </c>
      <c r="T162" s="25">
        <v>50</v>
      </c>
      <c r="U162" s="24">
        <v>150</v>
      </c>
      <c r="V162" s="23">
        <v>20</v>
      </c>
    </row>
    <row r="163" spans="1:22" ht="15">
      <c r="A163" s="22" t="s">
        <v>402</v>
      </c>
      <c r="B163" s="21" t="s">
        <v>403</v>
      </c>
      <c r="C163" s="20">
        <f t="shared" si="8"/>
        <v>15.264533359930422</v>
      </c>
      <c r="D163" s="31">
        <v>1.5264533359930421E-2</v>
      </c>
      <c r="E163" s="18">
        <f t="shared" si="9"/>
        <v>750</v>
      </c>
      <c r="F163" s="30">
        <v>0.75</v>
      </c>
      <c r="G163" s="9" t="s">
        <v>119</v>
      </c>
      <c r="H163" s="9" t="s">
        <v>119</v>
      </c>
      <c r="I163" s="9" t="s">
        <v>119</v>
      </c>
      <c r="J163" s="27">
        <v>4.03</v>
      </c>
      <c r="K163" s="28">
        <v>75</v>
      </c>
      <c r="L163" s="9" t="s">
        <v>119</v>
      </c>
      <c r="M163" s="9" t="s">
        <v>119</v>
      </c>
      <c r="N163" s="9" t="s">
        <v>119</v>
      </c>
      <c r="O163" s="27">
        <v>4.4544313580258628</v>
      </c>
      <c r="P163" s="26">
        <v>75</v>
      </c>
      <c r="Q163" s="9" t="s">
        <v>119</v>
      </c>
      <c r="R163" s="9" t="s">
        <v>119</v>
      </c>
      <c r="S163" s="9" t="s">
        <v>119</v>
      </c>
      <c r="T163" s="25">
        <v>50</v>
      </c>
      <c r="U163" s="24">
        <v>150</v>
      </c>
      <c r="V163" s="23">
        <v>20</v>
      </c>
    </row>
    <row r="164" spans="1:22" ht="15">
      <c r="A164" s="22" t="s">
        <v>404</v>
      </c>
      <c r="B164" s="21" t="s">
        <v>405</v>
      </c>
      <c r="C164" s="20">
        <f t="shared" ref="C164:C195" si="10">D164*1000</f>
        <v>11.078628508174781</v>
      </c>
      <c r="D164" s="31">
        <v>1.107862850817478E-2</v>
      </c>
      <c r="E164" s="18">
        <f t="shared" ref="E164:E195" si="11">F164*1000</f>
        <v>750</v>
      </c>
      <c r="F164" s="30">
        <v>0.75</v>
      </c>
      <c r="G164" s="16">
        <v>50</v>
      </c>
      <c r="H164" s="15">
        <v>150</v>
      </c>
      <c r="I164" s="9" t="s">
        <v>13</v>
      </c>
      <c r="J164" s="29">
        <v>6.1</v>
      </c>
      <c r="K164" s="28">
        <v>75</v>
      </c>
      <c r="L164" s="11">
        <v>50</v>
      </c>
      <c r="M164" s="10">
        <v>150</v>
      </c>
      <c r="N164" s="9" t="s">
        <v>13</v>
      </c>
      <c r="O164" s="27">
        <v>3.58299087003431</v>
      </c>
      <c r="P164" s="26">
        <v>75</v>
      </c>
      <c r="Q164" s="11">
        <v>50</v>
      </c>
      <c r="R164" s="10">
        <v>150</v>
      </c>
      <c r="S164" s="9" t="s">
        <v>13</v>
      </c>
      <c r="T164" s="25">
        <v>50</v>
      </c>
      <c r="U164" s="24">
        <v>150</v>
      </c>
      <c r="V164" s="23">
        <v>20</v>
      </c>
    </row>
    <row r="165" spans="1:22" ht="15.75" thickBot="1">
      <c r="A165" s="22" t="s">
        <v>406</v>
      </c>
      <c r="B165" s="21" t="s">
        <v>407</v>
      </c>
      <c r="C165" s="20">
        <f t="shared" si="10"/>
        <v>18.712857367042748</v>
      </c>
      <c r="D165" s="19">
        <v>1.8712857367042746E-2</v>
      </c>
      <c r="E165" s="18">
        <f t="shared" si="11"/>
        <v>750</v>
      </c>
      <c r="F165" s="17">
        <v>0.75</v>
      </c>
      <c r="G165" s="16">
        <v>50</v>
      </c>
      <c r="H165" s="15">
        <v>150</v>
      </c>
      <c r="I165" s="9" t="s">
        <v>13</v>
      </c>
      <c r="J165" s="13">
        <v>12.6</v>
      </c>
      <c r="K165" s="14">
        <v>75</v>
      </c>
      <c r="L165" s="11">
        <v>50</v>
      </c>
      <c r="M165" s="10">
        <v>150</v>
      </c>
      <c r="N165" s="9" t="s">
        <v>13</v>
      </c>
      <c r="O165" s="13">
        <v>2.5079999284485406</v>
      </c>
      <c r="P165" s="12">
        <v>75</v>
      </c>
      <c r="Q165" s="11">
        <v>50</v>
      </c>
      <c r="R165" s="10">
        <v>150</v>
      </c>
      <c r="S165" s="9" t="s">
        <v>13</v>
      </c>
      <c r="T165" s="8">
        <v>50</v>
      </c>
      <c r="U165" s="7">
        <v>150</v>
      </c>
      <c r="V165" s="6">
        <v>20</v>
      </c>
    </row>
    <row r="167" spans="1:22">
      <c r="A167" s="5"/>
    </row>
  </sheetData>
  <mergeCells count="10">
    <mergeCell ref="A2:A3"/>
    <mergeCell ref="J2:K2"/>
    <mergeCell ref="B2:B3"/>
    <mergeCell ref="A1:I1"/>
    <mergeCell ref="C2:E2"/>
    <mergeCell ref="T2:V2"/>
    <mergeCell ref="O2:P2"/>
    <mergeCell ref="Q2:S2"/>
    <mergeCell ref="L2:N2"/>
    <mergeCell ref="G2:I2"/>
  </mergeCells>
  <pageMargins left="0.75" right="0.75" top="1" bottom="1" header="0.5" footer="0.5"/>
  <pageSetup scale="57" fitToHeight="0" orientation="landscape" r:id="rId1"/>
  <headerFooter alignWithMargins="0">
    <oddHeader>&amp;L&amp;G&amp;CPace Analytical Services, LLC
Method Detection and Reporting Limits
for PCB Congeners by USEPA Method 1668 A-C</oddHeader>
    <oddFooter>&amp;LKL 3/12/21&amp;CPace Analytical Services, LLC
1700 Elm Street SE, Suite 200 Minneapolis, MN  55414 &amp;R612-607-1700
   www.pacelabs.com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3BDD4-F8E4-40BB-AB19-61D448B9B524}">
  <sheetPr>
    <pageSetUpPr fitToPage="1"/>
  </sheetPr>
  <dimension ref="A1:V55"/>
  <sheetViews>
    <sheetView view="pageLayout" zoomScaleNormal="100" zoomScaleSheetLayoutView="90" workbookViewId="0">
      <selection activeCell="H1" sqref="H1:H1048576"/>
    </sheetView>
  </sheetViews>
  <sheetFormatPr defaultRowHeight="12.75"/>
  <cols>
    <col min="1" max="1" width="23.7109375" style="62" customWidth="1"/>
    <col min="2" max="2" width="12.42578125" style="62" customWidth="1"/>
    <col min="3" max="3" width="11.85546875" style="62" customWidth="1"/>
    <col min="4" max="4" width="11.5703125" style="62" customWidth="1"/>
    <col min="5" max="7" width="11.5703125" style="62" hidden="1" customWidth="1"/>
    <col min="8" max="8" width="12.28515625" style="63" customWidth="1"/>
    <col min="9" max="11" width="12.7109375" style="63" customWidth="1"/>
    <col min="12" max="14" width="11.5703125" style="62" hidden="1" customWidth="1"/>
    <col min="15" max="16" width="9.140625" style="62"/>
    <col min="17" max="19" width="10.7109375" style="62" hidden="1" customWidth="1"/>
    <col min="20" max="16384" width="9.140625" style="62"/>
  </cols>
  <sheetData>
    <row r="1" spans="1:22" ht="18" customHeight="1">
      <c r="A1" s="325"/>
      <c r="B1" s="325"/>
      <c r="C1" s="325"/>
      <c r="D1" s="325"/>
      <c r="E1" s="89"/>
      <c r="F1" s="89"/>
      <c r="G1" s="89"/>
      <c r="L1" s="89"/>
      <c r="M1" s="89"/>
      <c r="N1" s="89"/>
    </row>
    <row r="2" spans="1:22" ht="18.75" customHeight="1">
      <c r="A2" s="70" t="s">
        <v>4</v>
      </c>
      <c r="B2" s="70"/>
      <c r="C2" s="324" t="s">
        <v>408</v>
      </c>
      <c r="D2" s="324"/>
      <c r="E2" s="327" t="s">
        <v>409</v>
      </c>
      <c r="F2" s="328"/>
      <c r="G2" s="329"/>
      <c r="H2" s="324" t="s">
        <v>410</v>
      </c>
      <c r="I2" s="324"/>
      <c r="J2" s="324" t="s">
        <v>411</v>
      </c>
      <c r="K2" s="324"/>
      <c r="L2" s="327" t="s">
        <v>106</v>
      </c>
      <c r="M2" s="328"/>
      <c r="N2" s="329"/>
      <c r="O2" s="326" t="s">
        <v>412</v>
      </c>
      <c r="P2" s="326"/>
      <c r="Q2" s="327" t="s">
        <v>102</v>
      </c>
      <c r="R2" s="328"/>
      <c r="S2" s="329"/>
      <c r="T2" s="324" t="s">
        <v>413</v>
      </c>
      <c r="U2" s="324"/>
      <c r="V2" s="324"/>
    </row>
    <row r="3" spans="1:22" ht="15">
      <c r="A3" s="70"/>
      <c r="B3" s="87" t="s">
        <v>414</v>
      </c>
      <c r="C3" s="85" t="s">
        <v>112</v>
      </c>
      <c r="D3" s="86" t="s">
        <v>113</v>
      </c>
      <c r="E3" s="82" t="s">
        <v>8</v>
      </c>
      <c r="F3" s="82" t="s">
        <v>9</v>
      </c>
      <c r="G3" s="82" t="s">
        <v>10</v>
      </c>
      <c r="H3" s="85" t="s">
        <v>415</v>
      </c>
      <c r="I3" s="84" t="s">
        <v>416</v>
      </c>
      <c r="J3" s="83" t="s">
        <v>112</v>
      </c>
      <c r="K3" s="83" t="s">
        <v>113</v>
      </c>
      <c r="L3" s="82" t="s">
        <v>8</v>
      </c>
      <c r="M3" s="82" t="s">
        <v>9</v>
      </c>
      <c r="N3" s="82" t="s">
        <v>10</v>
      </c>
      <c r="O3" s="83" t="s">
        <v>108</v>
      </c>
      <c r="P3" s="83" t="s">
        <v>110</v>
      </c>
      <c r="Q3" s="82" t="s">
        <v>8</v>
      </c>
      <c r="R3" s="82" t="s">
        <v>9</v>
      </c>
      <c r="S3" s="82" t="s">
        <v>10</v>
      </c>
      <c r="T3" s="69" t="s">
        <v>8</v>
      </c>
      <c r="U3" s="69" t="s">
        <v>9</v>
      </c>
      <c r="V3" s="69" t="s">
        <v>10</v>
      </c>
    </row>
    <row r="4" spans="1:22" ht="15">
      <c r="A4" s="79" t="s">
        <v>417</v>
      </c>
      <c r="B4" s="78" t="s">
        <v>418</v>
      </c>
      <c r="C4" s="81">
        <v>0.23886126888739032</v>
      </c>
      <c r="D4" s="75">
        <v>1</v>
      </c>
      <c r="E4" s="10">
        <v>75</v>
      </c>
      <c r="F4" s="10">
        <v>158</v>
      </c>
      <c r="G4" s="10" t="s">
        <v>13</v>
      </c>
      <c r="H4" s="81">
        <v>0.22249751285585889</v>
      </c>
      <c r="I4" s="75">
        <v>1</v>
      </c>
      <c r="J4" s="81">
        <v>0.2187817048782178</v>
      </c>
      <c r="K4" s="75">
        <v>1</v>
      </c>
      <c r="L4" s="10">
        <v>75</v>
      </c>
      <c r="M4" s="10">
        <v>158</v>
      </c>
      <c r="N4" s="10" t="s">
        <v>13</v>
      </c>
      <c r="O4" s="77">
        <v>3.0990807476921622</v>
      </c>
      <c r="P4" s="88">
        <v>10</v>
      </c>
      <c r="Q4" s="10">
        <v>75</v>
      </c>
      <c r="R4" s="10">
        <v>158</v>
      </c>
      <c r="S4" s="10" t="s">
        <v>13</v>
      </c>
      <c r="T4" s="72">
        <v>70</v>
      </c>
      <c r="U4" s="72">
        <v>130</v>
      </c>
      <c r="V4" s="72">
        <v>20</v>
      </c>
    </row>
    <row r="5" spans="1:22" ht="15">
      <c r="A5" s="79" t="s">
        <v>419</v>
      </c>
      <c r="B5" s="78" t="s">
        <v>420</v>
      </c>
      <c r="C5" s="81">
        <v>0.19907994996983575</v>
      </c>
      <c r="D5" s="75">
        <v>1</v>
      </c>
      <c r="E5" s="10">
        <v>67</v>
      </c>
      <c r="F5" s="10">
        <v>158</v>
      </c>
      <c r="G5" s="10" t="s">
        <v>13</v>
      </c>
      <c r="H5" s="81">
        <v>0.18931652359196224</v>
      </c>
      <c r="I5" s="75">
        <v>1</v>
      </c>
      <c r="J5" s="81">
        <v>0.18306444361044519</v>
      </c>
      <c r="K5" s="75">
        <v>1</v>
      </c>
      <c r="L5" s="10">
        <v>67</v>
      </c>
      <c r="M5" s="10">
        <v>158</v>
      </c>
      <c r="N5" s="10" t="s">
        <v>13</v>
      </c>
      <c r="O5" s="77">
        <v>3.0605047113778001</v>
      </c>
      <c r="P5" s="88">
        <v>10</v>
      </c>
      <c r="Q5" s="10">
        <v>67</v>
      </c>
      <c r="R5" s="10">
        <v>158</v>
      </c>
      <c r="S5" s="10" t="s">
        <v>13</v>
      </c>
      <c r="T5" s="72">
        <v>70</v>
      </c>
      <c r="U5" s="72">
        <v>130</v>
      </c>
      <c r="V5" s="72">
        <v>20</v>
      </c>
    </row>
    <row r="6" spans="1:22" ht="15">
      <c r="A6" s="79" t="s">
        <v>421</v>
      </c>
      <c r="B6" s="78" t="s">
        <v>422</v>
      </c>
      <c r="C6" s="81">
        <v>0.21877485215408171</v>
      </c>
      <c r="D6" s="75">
        <v>5</v>
      </c>
      <c r="E6" s="10">
        <v>80</v>
      </c>
      <c r="F6" s="10">
        <v>134</v>
      </c>
      <c r="G6" s="10" t="s">
        <v>13</v>
      </c>
      <c r="H6" s="81">
        <v>0.20598530022954312</v>
      </c>
      <c r="I6" s="75">
        <v>5</v>
      </c>
      <c r="J6" s="81">
        <v>0.22327964825666058</v>
      </c>
      <c r="K6" s="75">
        <v>5</v>
      </c>
      <c r="L6" s="10">
        <v>80</v>
      </c>
      <c r="M6" s="10">
        <v>134</v>
      </c>
      <c r="N6" s="10" t="s">
        <v>13</v>
      </c>
      <c r="O6" s="77">
        <v>2.8285473853161993</v>
      </c>
      <c r="P6" s="88">
        <v>50</v>
      </c>
      <c r="Q6" s="10">
        <v>80</v>
      </c>
      <c r="R6" s="10">
        <v>134</v>
      </c>
      <c r="S6" s="10" t="s">
        <v>13</v>
      </c>
      <c r="T6" s="72">
        <v>70</v>
      </c>
      <c r="U6" s="72">
        <v>130</v>
      </c>
      <c r="V6" s="72">
        <v>20</v>
      </c>
    </row>
    <row r="7" spans="1:22" ht="15">
      <c r="A7" s="79" t="s">
        <v>423</v>
      </c>
      <c r="B7" s="78" t="s">
        <v>424</v>
      </c>
      <c r="C7" s="81">
        <v>0.21945989904459073</v>
      </c>
      <c r="D7" s="75">
        <v>5</v>
      </c>
      <c r="E7" s="10">
        <v>68</v>
      </c>
      <c r="F7" s="10">
        <v>160</v>
      </c>
      <c r="G7" s="10" t="s">
        <v>13</v>
      </c>
      <c r="H7" s="81">
        <v>0.21939815808467819</v>
      </c>
      <c r="I7" s="75">
        <v>5</v>
      </c>
      <c r="J7" s="81">
        <v>0.20618527618266069</v>
      </c>
      <c r="K7" s="75">
        <v>5</v>
      </c>
      <c r="L7" s="10">
        <v>68</v>
      </c>
      <c r="M7" s="10">
        <v>160</v>
      </c>
      <c r="N7" s="10" t="s">
        <v>13</v>
      </c>
      <c r="O7" s="77">
        <v>2.9109471900279043</v>
      </c>
      <c r="P7" s="88">
        <v>50</v>
      </c>
      <c r="Q7" s="10">
        <v>68</v>
      </c>
      <c r="R7" s="10">
        <v>160</v>
      </c>
      <c r="S7" s="10" t="s">
        <v>13</v>
      </c>
      <c r="T7" s="72">
        <v>70</v>
      </c>
      <c r="U7" s="72">
        <v>130</v>
      </c>
      <c r="V7" s="72">
        <v>20</v>
      </c>
    </row>
    <row r="8" spans="1:22" ht="15">
      <c r="A8" s="79" t="s">
        <v>425</v>
      </c>
      <c r="B8" s="78" t="s">
        <v>426</v>
      </c>
      <c r="C8" s="81">
        <v>0.25791401327008101</v>
      </c>
      <c r="D8" s="75">
        <v>5</v>
      </c>
      <c r="E8" s="10">
        <v>70</v>
      </c>
      <c r="F8" s="10">
        <v>142</v>
      </c>
      <c r="G8" s="10" t="s">
        <v>13</v>
      </c>
      <c r="H8" s="81">
        <v>0.25932786876722069</v>
      </c>
      <c r="I8" s="75">
        <v>5</v>
      </c>
      <c r="J8" s="81">
        <v>0.19364896900420642</v>
      </c>
      <c r="K8" s="75">
        <v>5</v>
      </c>
      <c r="L8" s="10">
        <v>70</v>
      </c>
      <c r="M8" s="10">
        <v>142</v>
      </c>
      <c r="N8" s="10" t="s">
        <v>13</v>
      </c>
      <c r="O8" s="77">
        <v>2.5916946891322232</v>
      </c>
      <c r="P8" s="88">
        <v>50</v>
      </c>
      <c r="Q8" s="10">
        <v>70</v>
      </c>
      <c r="R8" s="10">
        <v>142</v>
      </c>
      <c r="S8" s="10" t="s">
        <v>13</v>
      </c>
      <c r="T8" s="72">
        <v>70</v>
      </c>
      <c r="U8" s="72">
        <v>130</v>
      </c>
      <c r="V8" s="72">
        <v>20</v>
      </c>
    </row>
    <row r="9" spans="1:22" ht="15">
      <c r="A9" s="79" t="s">
        <v>427</v>
      </c>
      <c r="B9" s="78" t="s">
        <v>428</v>
      </c>
      <c r="C9" s="81">
        <v>0.50444451480459473</v>
      </c>
      <c r="D9" s="75">
        <v>5</v>
      </c>
      <c r="E9" s="10">
        <v>72</v>
      </c>
      <c r="F9" s="10">
        <v>134</v>
      </c>
      <c r="G9" s="10" t="s">
        <v>13</v>
      </c>
      <c r="H9" s="81">
        <v>0.41144627329034489</v>
      </c>
      <c r="I9" s="75">
        <v>5</v>
      </c>
      <c r="J9" s="81">
        <v>0.34665708756148084</v>
      </c>
      <c r="K9" s="75">
        <v>5</v>
      </c>
      <c r="L9" s="10">
        <v>72</v>
      </c>
      <c r="M9" s="10">
        <v>134</v>
      </c>
      <c r="N9" s="10" t="s">
        <v>13</v>
      </c>
      <c r="O9" s="77">
        <v>5.3978106932136241</v>
      </c>
      <c r="P9" s="88">
        <v>50</v>
      </c>
      <c r="Q9" s="10">
        <v>72</v>
      </c>
      <c r="R9" s="10">
        <v>134</v>
      </c>
      <c r="S9" s="10" t="s">
        <v>13</v>
      </c>
      <c r="T9" s="72">
        <v>70</v>
      </c>
      <c r="U9" s="72">
        <v>130</v>
      </c>
      <c r="V9" s="72">
        <v>20</v>
      </c>
    </row>
    <row r="10" spans="1:22" ht="15">
      <c r="A10" s="79" t="s">
        <v>429</v>
      </c>
      <c r="B10" s="78" t="s">
        <v>430</v>
      </c>
      <c r="C10" s="81">
        <v>0.39399031950195113</v>
      </c>
      <c r="D10" s="75">
        <v>5</v>
      </c>
      <c r="E10" s="10">
        <v>84</v>
      </c>
      <c r="F10" s="10">
        <v>130</v>
      </c>
      <c r="G10" s="10" t="s">
        <v>13</v>
      </c>
      <c r="H10" s="81">
        <v>0.32370039192037459</v>
      </c>
      <c r="I10" s="75">
        <v>5</v>
      </c>
      <c r="J10" s="81">
        <v>0.30310292038215314</v>
      </c>
      <c r="K10" s="75">
        <v>5</v>
      </c>
      <c r="L10" s="10">
        <v>84</v>
      </c>
      <c r="M10" s="10">
        <v>130</v>
      </c>
      <c r="N10" s="10" t="s">
        <v>13</v>
      </c>
      <c r="O10" s="77">
        <v>4.4254381466529731</v>
      </c>
      <c r="P10" s="88">
        <v>50</v>
      </c>
      <c r="Q10" s="10">
        <v>84</v>
      </c>
      <c r="R10" s="10">
        <v>130</v>
      </c>
      <c r="S10" s="10" t="s">
        <v>13</v>
      </c>
      <c r="T10" s="72">
        <v>70</v>
      </c>
      <c r="U10" s="72">
        <v>130</v>
      </c>
      <c r="V10" s="72">
        <v>20</v>
      </c>
    </row>
    <row r="11" spans="1:22" ht="15">
      <c r="A11" s="79" t="s">
        <v>431</v>
      </c>
      <c r="B11" s="78" t="s">
        <v>432</v>
      </c>
      <c r="C11" s="81">
        <v>0.40815185732760539</v>
      </c>
      <c r="D11" s="75">
        <v>5</v>
      </c>
      <c r="E11" s="10">
        <v>70</v>
      </c>
      <c r="F11" s="10">
        <v>156</v>
      </c>
      <c r="G11" s="10" t="s">
        <v>13</v>
      </c>
      <c r="H11" s="81">
        <v>0.37199886959387279</v>
      </c>
      <c r="I11" s="75">
        <v>5</v>
      </c>
      <c r="J11" s="81">
        <v>0.30781768827183797</v>
      </c>
      <c r="K11" s="75">
        <v>5</v>
      </c>
      <c r="L11" s="10">
        <v>70</v>
      </c>
      <c r="M11" s="10">
        <v>156</v>
      </c>
      <c r="N11" s="10" t="s">
        <v>13</v>
      </c>
      <c r="O11" s="77">
        <v>3.3349626287778396</v>
      </c>
      <c r="P11" s="88">
        <v>50</v>
      </c>
      <c r="Q11" s="10">
        <v>70</v>
      </c>
      <c r="R11" s="10">
        <v>156</v>
      </c>
      <c r="S11" s="10" t="s">
        <v>13</v>
      </c>
      <c r="T11" s="72">
        <v>70</v>
      </c>
      <c r="U11" s="72">
        <v>130</v>
      </c>
      <c r="V11" s="72">
        <v>20</v>
      </c>
    </row>
    <row r="12" spans="1:22" ht="15">
      <c r="A12" s="79" t="s">
        <v>433</v>
      </c>
      <c r="B12" s="78" t="s">
        <v>434</v>
      </c>
      <c r="C12" s="81">
        <v>0.55420974012155211</v>
      </c>
      <c r="D12" s="75">
        <v>5</v>
      </c>
      <c r="E12" s="10">
        <v>78</v>
      </c>
      <c r="F12" s="10">
        <v>130</v>
      </c>
      <c r="G12" s="10" t="s">
        <v>13</v>
      </c>
      <c r="H12" s="81">
        <v>0.43339634060099153</v>
      </c>
      <c r="I12" s="75">
        <v>5</v>
      </c>
      <c r="J12" s="81">
        <v>0.32004783346683846</v>
      </c>
      <c r="K12" s="75">
        <v>5</v>
      </c>
      <c r="L12" s="10">
        <v>78</v>
      </c>
      <c r="M12" s="10">
        <v>130</v>
      </c>
      <c r="N12" s="10" t="s">
        <v>13</v>
      </c>
      <c r="O12" s="77">
        <v>3.6304961148434436</v>
      </c>
      <c r="P12" s="88">
        <v>50</v>
      </c>
      <c r="Q12" s="10">
        <v>78</v>
      </c>
      <c r="R12" s="10">
        <v>130</v>
      </c>
      <c r="S12" s="10" t="s">
        <v>13</v>
      </c>
      <c r="T12" s="72">
        <v>70</v>
      </c>
      <c r="U12" s="72">
        <v>130</v>
      </c>
      <c r="V12" s="72">
        <v>20</v>
      </c>
    </row>
    <row r="13" spans="1:22" ht="15">
      <c r="A13" s="79" t="s">
        <v>435</v>
      </c>
      <c r="B13" s="78" t="s">
        <v>436</v>
      </c>
      <c r="C13" s="81">
        <v>0.41256756195608074</v>
      </c>
      <c r="D13" s="75">
        <v>5</v>
      </c>
      <c r="E13" s="10">
        <v>70</v>
      </c>
      <c r="F13" s="10">
        <v>164</v>
      </c>
      <c r="G13" s="10" t="s">
        <v>13</v>
      </c>
      <c r="H13" s="81">
        <v>0.38500706581408412</v>
      </c>
      <c r="I13" s="75">
        <v>5</v>
      </c>
      <c r="J13" s="81">
        <v>0.36246233720722226</v>
      </c>
      <c r="K13" s="75">
        <v>5</v>
      </c>
      <c r="L13" s="10">
        <v>70</v>
      </c>
      <c r="M13" s="10">
        <v>164</v>
      </c>
      <c r="N13" s="10" t="s">
        <v>13</v>
      </c>
      <c r="O13" s="77">
        <v>3.998106699812495</v>
      </c>
      <c r="P13" s="88">
        <v>50</v>
      </c>
      <c r="Q13" s="10">
        <v>70</v>
      </c>
      <c r="R13" s="10">
        <v>164</v>
      </c>
      <c r="S13" s="10" t="s">
        <v>13</v>
      </c>
      <c r="T13" s="72">
        <v>70</v>
      </c>
      <c r="U13" s="72">
        <v>130</v>
      </c>
      <c r="V13" s="72">
        <v>20</v>
      </c>
    </row>
    <row r="14" spans="1:22" ht="15">
      <c r="A14" s="79" t="s">
        <v>437</v>
      </c>
      <c r="B14" s="78" t="s">
        <v>438</v>
      </c>
      <c r="C14" s="81">
        <v>0.46756717177252599</v>
      </c>
      <c r="D14" s="75">
        <v>5</v>
      </c>
      <c r="E14" s="10">
        <v>76</v>
      </c>
      <c r="F14" s="10">
        <v>134</v>
      </c>
      <c r="G14" s="10" t="s">
        <v>13</v>
      </c>
      <c r="H14" s="81">
        <v>0.37755822208602791</v>
      </c>
      <c r="I14" s="75">
        <v>5</v>
      </c>
      <c r="J14" s="81">
        <v>0.31894193391283582</v>
      </c>
      <c r="K14" s="75">
        <v>5</v>
      </c>
      <c r="L14" s="10">
        <v>76</v>
      </c>
      <c r="M14" s="10">
        <v>134</v>
      </c>
      <c r="N14" s="10" t="s">
        <v>13</v>
      </c>
      <c r="O14" s="77">
        <v>5.4227728372038602</v>
      </c>
      <c r="P14" s="88">
        <v>50</v>
      </c>
      <c r="Q14" s="10">
        <v>76</v>
      </c>
      <c r="R14" s="10">
        <v>134</v>
      </c>
      <c r="S14" s="10" t="s">
        <v>13</v>
      </c>
      <c r="T14" s="72">
        <v>70</v>
      </c>
      <c r="U14" s="72">
        <v>130</v>
      </c>
      <c r="V14" s="72">
        <v>20</v>
      </c>
    </row>
    <row r="15" spans="1:22" ht="15">
      <c r="A15" s="79" t="s">
        <v>439</v>
      </c>
      <c r="B15" s="78" t="s">
        <v>440</v>
      </c>
      <c r="C15" s="81">
        <v>0.44261065751653478</v>
      </c>
      <c r="D15" s="75">
        <v>5</v>
      </c>
      <c r="E15" s="10">
        <v>64</v>
      </c>
      <c r="F15" s="10">
        <v>162</v>
      </c>
      <c r="G15" s="10" t="s">
        <v>13</v>
      </c>
      <c r="H15" s="81">
        <v>0.35171184269627659</v>
      </c>
      <c r="I15" s="75">
        <v>5</v>
      </c>
      <c r="J15" s="81">
        <v>0.4554305210232914</v>
      </c>
      <c r="K15" s="75">
        <v>5</v>
      </c>
      <c r="L15" s="10">
        <v>64</v>
      </c>
      <c r="M15" s="10">
        <v>162</v>
      </c>
      <c r="N15" s="10" t="s">
        <v>13</v>
      </c>
      <c r="O15" s="77">
        <v>6.1342007501238029</v>
      </c>
      <c r="P15" s="88">
        <v>50</v>
      </c>
      <c r="Q15" s="10">
        <v>64</v>
      </c>
      <c r="R15" s="10">
        <v>162</v>
      </c>
      <c r="S15" s="10" t="s">
        <v>13</v>
      </c>
      <c r="T15" s="72">
        <v>70</v>
      </c>
      <c r="U15" s="72">
        <v>130</v>
      </c>
      <c r="V15" s="72">
        <v>20</v>
      </c>
    </row>
    <row r="16" spans="1:22" ht="15">
      <c r="A16" s="79" t="s">
        <v>441</v>
      </c>
      <c r="B16" s="78" t="s">
        <v>442</v>
      </c>
      <c r="C16" s="81">
        <v>0.38783579614640956</v>
      </c>
      <c r="D16" s="75">
        <v>5</v>
      </c>
      <c r="E16" s="10">
        <v>82</v>
      </c>
      <c r="F16" s="10">
        <v>122</v>
      </c>
      <c r="G16" s="10" t="s">
        <v>13</v>
      </c>
      <c r="H16" s="81">
        <v>0.38393306408772609</v>
      </c>
      <c r="I16" s="75">
        <v>5</v>
      </c>
      <c r="J16" s="81">
        <v>0.38016893609524693</v>
      </c>
      <c r="K16" s="75">
        <v>5</v>
      </c>
      <c r="L16" s="10">
        <v>82</v>
      </c>
      <c r="M16" s="10">
        <v>122</v>
      </c>
      <c r="N16" s="10" t="s">
        <v>13</v>
      </c>
      <c r="O16" s="77">
        <v>5.4504151960129779</v>
      </c>
      <c r="P16" s="88">
        <v>50</v>
      </c>
      <c r="Q16" s="10">
        <v>82</v>
      </c>
      <c r="R16" s="10">
        <v>122</v>
      </c>
      <c r="S16" s="10" t="s">
        <v>13</v>
      </c>
      <c r="T16" s="72">
        <v>70</v>
      </c>
      <c r="U16" s="72">
        <v>130</v>
      </c>
      <c r="V16" s="72">
        <v>20</v>
      </c>
    </row>
    <row r="17" spans="1:22" ht="15">
      <c r="A17" s="79" t="s">
        <v>443</v>
      </c>
      <c r="B17" s="78" t="s">
        <v>444</v>
      </c>
      <c r="C17" s="81">
        <v>0.51264458218741882</v>
      </c>
      <c r="D17" s="75">
        <v>5</v>
      </c>
      <c r="E17" s="10">
        <v>78</v>
      </c>
      <c r="F17" s="10">
        <v>138</v>
      </c>
      <c r="G17" s="10" t="s">
        <v>13</v>
      </c>
      <c r="H17" s="81">
        <v>0.44006380645679605</v>
      </c>
      <c r="I17" s="75">
        <v>5</v>
      </c>
      <c r="J17" s="81">
        <v>0.38159006249916649</v>
      </c>
      <c r="K17" s="75">
        <v>5</v>
      </c>
      <c r="L17" s="10">
        <v>78</v>
      </c>
      <c r="M17" s="10">
        <v>138</v>
      </c>
      <c r="N17" s="10" t="s">
        <v>13</v>
      </c>
      <c r="O17" s="77">
        <v>4.9199761987354886</v>
      </c>
      <c r="P17" s="88">
        <v>50</v>
      </c>
      <c r="Q17" s="10">
        <v>78</v>
      </c>
      <c r="R17" s="10">
        <v>138</v>
      </c>
      <c r="S17" s="10" t="s">
        <v>13</v>
      </c>
      <c r="T17" s="72">
        <v>70</v>
      </c>
      <c r="U17" s="72">
        <v>130</v>
      </c>
      <c r="V17" s="72">
        <v>20</v>
      </c>
    </row>
    <row r="18" spans="1:22" ht="15">
      <c r="A18" s="79" t="s">
        <v>445</v>
      </c>
      <c r="B18" s="78" t="s">
        <v>446</v>
      </c>
      <c r="C18" s="77">
        <v>0.5441030698294429</v>
      </c>
      <c r="D18" s="75">
        <v>5</v>
      </c>
      <c r="E18" s="10">
        <v>70</v>
      </c>
      <c r="F18" s="10">
        <v>140</v>
      </c>
      <c r="G18" s="10" t="s">
        <v>13</v>
      </c>
      <c r="H18" s="77">
        <v>1.1000000000000001</v>
      </c>
      <c r="I18" s="75">
        <v>5</v>
      </c>
      <c r="J18" s="81">
        <v>0.69149963596805808</v>
      </c>
      <c r="K18" s="75">
        <v>5</v>
      </c>
      <c r="L18" s="10">
        <v>70</v>
      </c>
      <c r="M18" s="10">
        <v>140</v>
      </c>
      <c r="N18" s="10" t="s">
        <v>13</v>
      </c>
      <c r="O18" s="77">
        <v>6.4394937511565997</v>
      </c>
      <c r="P18" s="88">
        <v>50</v>
      </c>
      <c r="Q18" s="10">
        <v>70</v>
      </c>
      <c r="R18" s="10">
        <v>140</v>
      </c>
      <c r="S18" s="10" t="s">
        <v>13</v>
      </c>
      <c r="T18" s="72">
        <v>70</v>
      </c>
      <c r="U18" s="72">
        <v>130</v>
      </c>
      <c r="V18" s="72">
        <v>20</v>
      </c>
    </row>
    <row r="19" spans="1:22" ht="15">
      <c r="A19" s="79" t="s">
        <v>447</v>
      </c>
      <c r="B19" s="78" t="s">
        <v>448</v>
      </c>
      <c r="C19" s="77">
        <v>1.4263943706144415</v>
      </c>
      <c r="D19" s="75">
        <v>10</v>
      </c>
      <c r="E19" s="10">
        <v>63</v>
      </c>
      <c r="F19" s="10">
        <v>170</v>
      </c>
      <c r="G19" s="10" t="s">
        <v>13</v>
      </c>
      <c r="H19" s="77">
        <v>1.1777311811802711</v>
      </c>
      <c r="I19" s="75">
        <v>10</v>
      </c>
      <c r="J19" s="81">
        <v>0.83351862820629008</v>
      </c>
      <c r="K19" s="75">
        <v>10</v>
      </c>
      <c r="L19" s="10">
        <v>63</v>
      </c>
      <c r="M19" s="10">
        <v>170</v>
      </c>
      <c r="N19" s="10" t="s">
        <v>13</v>
      </c>
      <c r="O19" s="80">
        <v>12.518330564442396</v>
      </c>
      <c r="P19" s="88">
        <v>100</v>
      </c>
      <c r="Q19" s="10">
        <v>63</v>
      </c>
      <c r="R19" s="10">
        <v>170</v>
      </c>
      <c r="S19" s="10" t="s">
        <v>13</v>
      </c>
      <c r="T19" s="72">
        <v>70</v>
      </c>
      <c r="U19" s="72">
        <v>130</v>
      </c>
      <c r="V19" s="72">
        <v>20</v>
      </c>
    </row>
    <row r="20" spans="1:22" ht="15">
      <c r="A20" s="79" t="s">
        <v>449</v>
      </c>
      <c r="B20" s="78" t="s">
        <v>450</v>
      </c>
      <c r="C20" s="77">
        <v>2.0194131932222219</v>
      </c>
      <c r="D20" s="75">
        <v>10</v>
      </c>
      <c r="E20" s="10">
        <v>78</v>
      </c>
      <c r="F20" s="10">
        <v>144</v>
      </c>
      <c r="G20" s="10" t="s">
        <v>13</v>
      </c>
      <c r="H20" s="77">
        <v>4.7</v>
      </c>
      <c r="I20" s="75">
        <v>10</v>
      </c>
      <c r="J20" s="77">
        <v>2.9</v>
      </c>
      <c r="K20" s="75">
        <v>10</v>
      </c>
      <c r="L20" s="10">
        <v>78</v>
      </c>
      <c r="M20" s="10">
        <v>144</v>
      </c>
      <c r="N20" s="10" t="s">
        <v>13</v>
      </c>
      <c r="O20" s="80">
        <v>14.734420558755811</v>
      </c>
      <c r="P20" s="88">
        <v>100</v>
      </c>
      <c r="Q20" s="10">
        <v>78</v>
      </c>
      <c r="R20" s="10">
        <v>144</v>
      </c>
      <c r="S20" s="10" t="s">
        <v>13</v>
      </c>
      <c r="T20" s="72">
        <v>70</v>
      </c>
      <c r="U20" s="72">
        <v>130</v>
      </c>
      <c r="V20" s="72">
        <v>20</v>
      </c>
    </row>
    <row r="21" spans="1:22" ht="15">
      <c r="A21" s="79" t="s">
        <v>451</v>
      </c>
      <c r="B21" s="78" t="s">
        <v>452</v>
      </c>
      <c r="C21" s="76">
        <f>C4</f>
        <v>0.23886126888739032</v>
      </c>
      <c r="D21" s="75">
        <f>D4</f>
        <v>1</v>
      </c>
      <c r="E21" s="10" t="s">
        <v>119</v>
      </c>
      <c r="F21" s="10" t="s">
        <v>119</v>
      </c>
      <c r="G21" s="10" t="s">
        <v>119</v>
      </c>
      <c r="H21" s="76">
        <f t="shared" ref="H21:K22" si="0">H4</f>
        <v>0.22249751285585889</v>
      </c>
      <c r="I21" s="75">
        <f t="shared" si="0"/>
        <v>1</v>
      </c>
      <c r="J21" s="76">
        <f t="shared" si="0"/>
        <v>0.2187817048782178</v>
      </c>
      <c r="K21" s="75">
        <f t="shared" si="0"/>
        <v>1</v>
      </c>
      <c r="L21" s="10" t="s">
        <v>119</v>
      </c>
      <c r="M21" s="10" t="s">
        <v>119</v>
      </c>
      <c r="N21" s="10" t="s">
        <v>119</v>
      </c>
      <c r="O21" s="74">
        <f>O4</f>
        <v>3.0990807476921622</v>
      </c>
      <c r="P21" s="73">
        <f>P4</f>
        <v>10</v>
      </c>
      <c r="Q21" s="10" t="s">
        <v>119</v>
      </c>
      <c r="R21" s="10" t="s">
        <v>119</v>
      </c>
      <c r="S21" s="10" t="s">
        <v>119</v>
      </c>
      <c r="T21" s="72">
        <v>70</v>
      </c>
      <c r="U21" s="72">
        <v>130</v>
      </c>
      <c r="V21" s="72">
        <v>20</v>
      </c>
    </row>
    <row r="22" spans="1:22" ht="15">
      <c r="A22" s="79" t="s">
        <v>453</v>
      </c>
      <c r="B22" s="78" t="s">
        <v>454</v>
      </c>
      <c r="C22" s="76">
        <f>C5</f>
        <v>0.19907994996983575</v>
      </c>
      <c r="D22" s="75">
        <f>D5</f>
        <v>1</v>
      </c>
      <c r="E22" s="10" t="s">
        <v>119</v>
      </c>
      <c r="F22" s="10" t="s">
        <v>119</v>
      </c>
      <c r="G22" s="10" t="s">
        <v>119</v>
      </c>
      <c r="H22" s="76">
        <f t="shared" si="0"/>
        <v>0.18931652359196224</v>
      </c>
      <c r="I22" s="75">
        <f t="shared" si="0"/>
        <v>1</v>
      </c>
      <c r="J22" s="76">
        <f t="shared" si="0"/>
        <v>0.18306444361044519</v>
      </c>
      <c r="K22" s="75">
        <f t="shared" si="0"/>
        <v>1</v>
      </c>
      <c r="L22" s="10" t="s">
        <v>119</v>
      </c>
      <c r="M22" s="10" t="s">
        <v>119</v>
      </c>
      <c r="N22" s="10" t="s">
        <v>119</v>
      </c>
      <c r="O22" s="74">
        <f>O5</f>
        <v>3.0605047113778001</v>
      </c>
      <c r="P22" s="73">
        <f>P5</f>
        <v>10</v>
      </c>
      <c r="Q22" s="10" t="s">
        <v>119</v>
      </c>
      <c r="R22" s="10" t="s">
        <v>119</v>
      </c>
      <c r="S22" s="10" t="s">
        <v>119</v>
      </c>
      <c r="T22" s="72">
        <v>70</v>
      </c>
      <c r="U22" s="72">
        <v>130</v>
      </c>
      <c r="V22" s="72">
        <v>20</v>
      </c>
    </row>
    <row r="23" spans="1:22" ht="15">
      <c r="A23" s="79" t="s">
        <v>455</v>
      </c>
      <c r="B23" s="78" t="s">
        <v>456</v>
      </c>
      <c r="C23" s="76">
        <f>MIN(C6:C7)</f>
        <v>0.21877485215408171</v>
      </c>
      <c r="D23" s="75">
        <f>SUM(D6:D7)</f>
        <v>10</v>
      </c>
      <c r="E23" s="10" t="s">
        <v>119</v>
      </c>
      <c r="F23" s="10" t="s">
        <v>119</v>
      </c>
      <c r="G23" s="10" t="s">
        <v>119</v>
      </c>
      <c r="H23" s="76">
        <f>MIN(H6:H7)</f>
        <v>0.20598530022954312</v>
      </c>
      <c r="I23" s="75">
        <f>SUM(I6:I7)</f>
        <v>10</v>
      </c>
      <c r="J23" s="76">
        <f>MIN(J6:J7)</f>
        <v>0.20618527618266069</v>
      </c>
      <c r="K23" s="75">
        <f>SUM(K6:K7)</f>
        <v>10</v>
      </c>
      <c r="L23" s="10" t="s">
        <v>119</v>
      </c>
      <c r="M23" s="10" t="s">
        <v>119</v>
      </c>
      <c r="N23" s="10" t="s">
        <v>119</v>
      </c>
      <c r="O23" s="74">
        <f>MIN(O6:O7)</f>
        <v>2.8285473853161993</v>
      </c>
      <c r="P23" s="73">
        <f>SUM(P6:P7)</f>
        <v>100</v>
      </c>
      <c r="Q23" s="10" t="s">
        <v>119</v>
      </c>
      <c r="R23" s="10" t="s">
        <v>119</v>
      </c>
      <c r="S23" s="10" t="s">
        <v>119</v>
      </c>
      <c r="T23" s="72">
        <v>70</v>
      </c>
      <c r="U23" s="72">
        <v>130</v>
      </c>
      <c r="V23" s="72">
        <v>20</v>
      </c>
    </row>
    <row r="24" spans="1:22" ht="15">
      <c r="A24" s="79" t="s">
        <v>457</v>
      </c>
      <c r="B24" s="78" t="s">
        <v>458</v>
      </c>
      <c r="C24" s="76">
        <f>C8</f>
        <v>0.25791401327008101</v>
      </c>
      <c r="D24" s="75">
        <f>D8</f>
        <v>5</v>
      </c>
      <c r="E24" s="10" t="s">
        <v>119</v>
      </c>
      <c r="F24" s="10" t="s">
        <v>119</v>
      </c>
      <c r="G24" s="10" t="s">
        <v>119</v>
      </c>
      <c r="H24" s="76">
        <f>H8</f>
        <v>0.25932786876722069</v>
      </c>
      <c r="I24" s="75">
        <f>I8</f>
        <v>5</v>
      </c>
      <c r="J24" s="76">
        <f>J8</f>
        <v>0.19364896900420642</v>
      </c>
      <c r="K24" s="75">
        <f>K8</f>
        <v>5</v>
      </c>
      <c r="L24" s="10" t="s">
        <v>119</v>
      </c>
      <c r="M24" s="10" t="s">
        <v>119</v>
      </c>
      <c r="N24" s="10" t="s">
        <v>119</v>
      </c>
      <c r="O24" s="74">
        <f>O8</f>
        <v>2.5916946891322232</v>
      </c>
      <c r="P24" s="73">
        <f>P8</f>
        <v>50</v>
      </c>
      <c r="Q24" s="10" t="s">
        <v>119</v>
      </c>
      <c r="R24" s="10" t="s">
        <v>119</v>
      </c>
      <c r="S24" s="10" t="s">
        <v>119</v>
      </c>
      <c r="T24" s="72">
        <v>70</v>
      </c>
      <c r="U24" s="72">
        <v>130</v>
      </c>
      <c r="V24" s="72">
        <v>20</v>
      </c>
    </row>
    <row r="25" spans="1:22" ht="15">
      <c r="A25" s="72" t="s">
        <v>459</v>
      </c>
      <c r="B25" s="66" t="s">
        <v>460</v>
      </c>
      <c r="C25" s="76">
        <f>MIN(C9:C12)</f>
        <v>0.39399031950195113</v>
      </c>
      <c r="D25" s="75">
        <f>SUM(D9:D12)</f>
        <v>20</v>
      </c>
      <c r="E25" s="10" t="s">
        <v>119</v>
      </c>
      <c r="F25" s="10" t="s">
        <v>119</v>
      </c>
      <c r="G25" s="10" t="s">
        <v>119</v>
      </c>
      <c r="H25" s="76">
        <f>MIN(H9:H12)</f>
        <v>0.32370039192037459</v>
      </c>
      <c r="I25" s="75">
        <f>SUM(I9:I12)</f>
        <v>20</v>
      </c>
      <c r="J25" s="76">
        <f>MIN(J9:J12)</f>
        <v>0.30310292038215314</v>
      </c>
      <c r="K25" s="75">
        <f>SUM(K9:K12)</f>
        <v>20</v>
      </c>
      <c r="L25" s="10" t="s">
        <v>119</v>
      </c>
      <c r="M25" s="10" t="s">
        <v>119</v>
      </c>
      <c r="N25" s="10" t="s">
        <v>119</v>
      </c>
      <c r="O25" s="74">
        <f>MIN(O9:O12)</f>
        <v>3.3349626287778396</v>
      </c>
      <c r="P25" s="73">
        <f>SUM(P9:P12)</f>
        <v>200</v>
      </c>
      <c r="Q25" s="10" t="s">
        <v>119</v>
      </c>
      <c r="R25" s="10" t="s">
        <v>119</v>
      </c>
      <c r="S25" s="10" t="s">
        <v>119</v>
      </c>
      <c r="T25" s="72">
        <v>70</v>
      </c>
      <c r="U25" s="72">
        <v>130</v>
      </c>
      <c r="V25" s="72">
        <v>20</v>
      </c>
    </row>
    <row r="26" spans="1:22" ht="15">
      <c r="A26" s="72" t="s">
        <v>461</v>
      </c>
      <c r="B26" s="66" t="s">
        <v>462</v>
      </c>
      <c r="C26" s="76">
        <f>MIN(C13:C15)</f>
        <v>0.41256756195608074</v>
      </c>
      <c r="D26" s="75">
        <f>SUM(D13:D15)</f>
        <v>15</v>
      </c>
      <c r="E26" s="10" t="s">
        <v>119</v>
      </c>
      <c r="F26" s="10" t="s">
        <v>119</v>
      </c>
      <c r="G26" s="10" t="s">
        <v>119</v>
      </c>
      <c r="H26" s="76">
        <f>MIN(H13:H15)</f>
        <v>0.35171184269627659</v>
      </c>
      <c r="I26" s="75">
        <f>SUM(I13:I15)</f>
        <v>15</v>
      </c>
      <c r="J26" s="76">
        <f>MIN(J13:J15)</f>
        <v>0.31894193391283582</v>
      </c>
      <c r="K26" s="75">
        <f>SUM(K13:K15)</f>
        <v>15</v>
      </c>
      <c r="L26" s="10" t="s">
        <v>119</v>
      </c>
      <c r="M26" s="10" t="s">
        <v>119</v>
      </c>
      <c r="N26" s="10" t="s">
        <v>119</v>
      </c>
      <c r="O26" s="74">
        <f>MIN(O13:O15)</f>
        <v>3.998106699812495</v>
      </c>
      <c r="P26" s="73">
        <f>SUM(P13:P15)</f>
        <v>150</v>
      </c>
      <c r="Q26" s="10" t="s">
        <v>119</v>
      </c>
      <c r="R26" s="10" t="s">
        <v>119</v>
      </c>
      <c r="S26" s="10" t="s">
        <v>119</v>
      </c>
      <c r="T26" s="72">
        <v>70</v>
      </c>
      <c r="U26" s="72">
        <v>130</v>
      </c>
      <c r="V26" s="72">
        <v>20</v>
      </c>
    </row>
    <row r="27" spans="1:22" ht="15">
      <c r="A27" s="72" t="s">
        <v>463</v>
      </c>
      <c r="B27" s="66" t="s">
        <v>464</v>
      </c>
      <c r="C27" s="76">
        <f>MIN(C16:C17)</f>
        <v>0.38783579614640956</v>
      </c>
      <c r="D27" s="75">
        <f>SUM(D16:D17)</f>
        <v>10</v>
      </c>
      <c r="E27" s="10" t="s">
        <v>119</v>
      </c>
      <c r="F27" s="10" t="s">
        <v>119</v>
      </c>
      <c r="G27" s="10" t="s">
        <v>119</v>
      </c>
      <c r="H27" s="76">
        <f>MIN(H16:H17)</f>
        <v>0.38393306408772609</v>
      </c>
      <c r="I27" s="75">
        <f>SUM(I16:I17)</f>
        <v>10</v>
      </c>
      <c r="J27" s="76">
        <f>MIN(J16:J17)</f>
        <v>0.38016893609524693</v>
      </c>
      <c r="K27" s="75">
        <f>SUM(K16:K17)</f>
        <v>10</v>
      </c>
      <c r="L27" s="10" t="s">
        <v>119</v>
      </c>
      <c r="M27" s="10" t="s">
        <v>119</v>
      </c>
      <c r="N27" s="10" t="s">
        <v>119</v>
      </c>
      <c r="O27" s="74">
        <f>MIN(O16:O17)</f>
        <v>4.9199761987354886</v>
      </c>
      <c r="P27" s="73">
        <f>SUM(P16:P17)</f>
        <v>100</v>
      </c>
      <c r="Q27" s="10" t="s">
        <v>119</v>
      </c>
      <c r="R27" s="10" t="s">
        <v>119</v>
      </c>
      <c r="S27" s="10" t="s">
        <v>119</v>
      </c>
      <c r="T27" s="72">
        <v>70</v>
      </c>
      <c r="U27" s="72">
        <v>130</v>
      </c>
      <c r="V27" s="72">
        <v>20</v>
      </c>
    </row>
    <row r="28" spans="1:22" ht="15">
      <c r="A28" s="72" t="s">
        <v>465</v>
      </c>
      <c r="B28" s="66" t="s">
        <v>466</v>
      </c>
      <c r="C28" s="77">
        <f>C18</f>
        <v>0.5441030698294429</v>
      </c>
      <c r="D28" s="75">
        <f>D18</f>
        <v>5</v>
      </c>
      <c r="E28" s="10" t="s">
        <v>119</v>
      </c>
      <c r="F28" s="10" t="s">
        <v>119</v>
      </c>
      <c r="G28" s="10" t="s">
        <v>119</v>
      </c>
      <c r="H28" s="77">
        <f>H18</f>
        <v>1.1000000000000001</v>
      </c>
      <c r="I28" s="75">
        <f>I18</f>
        <v>5</v>
      </c>
      <c r="J28" s="76">
        <f>J18</f>
        <v>0.69149963596805808</v>
      </c>
      <c r="K28" s="75">
        <f>K18</f>
        <v>5</v>
      </c>
      <c r="L28" s="10" t="s">
        <v>119</v>
      </c>
      <c r="M28" s="10" t="s">
        <v>119</v>
      </c>
      <c r="N28" s="10" t="s">
        <v>119</v>
      </c>
      <c r="O28" s="74">
        <f>O18</f>
        <v>6.4394937511565997</v>
      </c>
      <c r="P28" s="73">
        <f>P18</f>
        <v>50</v>
      </c>
      <c r="Q28" s="10" t="s">
        <v>119</v>
      </c>
      <c r="R28" s="10" t="s">
        <v>119</v>
      </c>
      <c r="S28" s="10" t="s">
        <v>119</v>
      </c>
      <c r="T28" s="72">
        <v>70</v>
      </c>
      <c r="U28" s="72">
        <v>130</v>
      </c>
      <c r="V28" s="72">
        <v>20</v>
      </c>
    </row>
    <row r="30" spans="1:22">
      <c r="A30" s="70" t="s">
        <v>467</v>
      </c>
      <c r="B30" s="70"/>
      <c r="C30" s="324" t="s">
        <v>413</v>
      </c>
      <c r="D30" s="324"/>
      <c r="E30" s="71"/>
      <c r="F30" s="71"/>
      <c r="G30" s="71"/>
      <c r="L30" s="71"/>
      <c r="M30" s="71"/>
      <c r="N30" s="71"/>
    </row>
    <row r="31" spans="1:22">
      <c r="A31" s="70"/>
      <c r="B31" s="70"/>
      <c r="C31" s="69" t="s">
        <v>8</v>
      </c>
      <c r="D31" s="69" t="s">
        <v>9</v>
      </c>
      <c r="E31" s="68"/>
      <c r="F31" s="68"/>
      <c r="G31" s="68"/>
      <c r="K31" s="65"/>
      <c r="L31" s="68"/>
      <c r="M31" s="68"/>
      <c r="N31" s="68"/>
    </row>
    <row r="32" spans="1:22" ht="15.75">
      <c r="A32" s="67" t="s">
        <v>468</v>
      </c>
      <c r="B32" s="66" t="s">
        <v>469</v>
      </c>
      <c r="C32" s="88">
        <v>24</v>
      </c>
      <c r="D32" s="88">
        <v>169</v>
      </c>
      <c r="E32" s="63"/>
      <c r="F32" s="63"/>
      <c r="G32" s="63"/>
      <c r="K32" s="64"/>
      <c r="L32" s="63"/>
      <c r="M32" s="63"/>
      <c r="N32" s="63"/>
    </row>
    <row r="33" spans="1:14" ht="15.75">
      <c r="A33" s="67" t="s">
        <v>470</v>
      </c>
      <c r="B33" s="66" t="s">
        <v>471</v>
      </c>
      <c r="C33" s="88">
        <v>25</v>
      </c>
      <c r="D33" s="88">
        <v>164</v>
      </c>
      <c r="E33" s="63"/>
      <c r="F33" s="63"/>
      <c r="G33" s="63"/>
      <c r="K33" s="64"/>
      <c r="L33" s="63"/>
      <c r="M33" s="63"/>
      <c r="N33" s="63"/>
    </row>
    <row r="34" spans="1:14" ht="15.75">
      <c r="A34" s="67" t="s">
        <v>472</v>
      </c>
      <c r="B34" s="66" t="s">
        <v>473</v>
      </c>
      <c r="C34" s="88">
        <v>24</v>
      </c>
      <c r="D34" s="88">
        <v>185</v>
      </c>
      <c r="E34" s="63"/>
      <c r="F34" s="63"/>
      <c r="G34" s="63"/>
      <c r="K34" s="64"/>
      <c r="L34" s="63"/>
      <c r="M34" s="63"/>
      <c r="N34" s="63"/>
    </row>
    <row r="35" spans="1:14" ht="15.75">
      <c r="A35" s="67" t="s">
        <v>474</v>
      </c>
      <c r="B35" s="66" t="s">
        <v>475</v>
      </c>
      <c r="C35" s="88">
        <v>21</v>
      </c>
      <c r="D35" s="88">
        <v>178</v>
      </c>
      <c r="E35" s="63"/>
      <c r="F35" s="63"/>
      <c r="G35" s="63"/>
      <c r="K35" s="64"/>
      <c r="L35" s="63"/>
      <c r="M35" s="63"/>
      <c r="N35" s="63"/>
    </row>
    <row r="36" spans="1:14" ht="15.75">
      <c r="A36" s="67" t="s">
        <v>476</v>
      </c>
      <c r="B36" s="66" t="s">
        <v>477</v>
      </c>
      <c r="C36" s="88">
        <v>25</v>
      </c>
      <c r="D36" s="88">
        <v>181</v>
      </c>
      <c r="E36" s="63"/>
      <c r="F36" s="63"/>
      <c r="G36" s="63"/>
      <c r="K36" s="64"/>
      <c r="L36" s="63"/>
      <c r="M36" s="63"/>
      <c r="N36" s="63"/>
    </row>
    <row r="37" spans="1:14" ht="15.75">
      <c r="A37" s="67" t="s">
        <v>478</v>
      </c>
      <c r="B37" s="66" t="s">
        <v>479</v>
      </c>
      <c r="C37" s="88">
        <v>26</v>
      </c>
      <c r="D37" s="88">
        <v>152</v>
      </c>
      <c r="E37" s="63"/>
      <c r="F37" s="63"/>
      <c r="G37" s="63"/>
      <c r="K37" s="64"/>
      <c r="L37" s="63"/>
      <c r="M37" s="63"/>
      <c r="N37" s="63"/>
    </row>
    <row r="38" spans="1:14" ht="15.75">
      <c r="A38" s="67" t="s">
        <v>480</v>
      </c>
      <c r="B38" s="66" t="s">
        <v>481</v>
      </c>
      <c r="C38" s="88">
        <v>26</v>
      </c>
      <c r="D38" s="88">
        <v>123</v>
      </c>
      <c r="E38" s="63"/>
      <c r="F38" s="63"/>
      <c r="G38" s="63"/>
      <c r="K38" s="64"/>
      <c r="L38" s="63"/>
      <c r="M38" s="63"/>
      <c r="N38" s="63"/>
    </row>
    <row r="39" spans="1:14" ht="15.75">
      <c r="A39" s="67" t="s">
        <v>482</v>
      </c>
      <c r="B39" s="66" t="s">
        <v>483</v>
      </c>
      <c r="C39" s="88">
        <v>28</v>
      </c>
      <c r="D39" s="88">
        <v>136</v>
      </c>
      <c r="E39" s="63"/>
      <c r="F39" s="63"/>
      <c r="G39" s="63"/>
      <c r="K39" s="64"/>
      <c r="L39" s="63"/>
      <c r="M39" s="63"/>
      <c r="N39" s="63"/>
    </row>
    <row r="40" spans="1:14" ht="15.75">
      <c r="A40" s="67" t="s">
        <v>484</v>
      </c>
      <c r="B40" s="66" t="s">
        <v>485</v>
      </c>
      <c r="C40" s="88">
        <v>29</v>
      </c>
      <c r="D40" s="88">
        <v>147</v>
      </c>
      <c r="E40" s="63"/>
      <c r="F40" s="63"/>
      <c r="G40" s="63"/>
      <c r="K40" s="64"/>
      <c r="L40" s="63"/>
      <c r="M40" s="63"/>
      <c r="N40" s="63"/>
    </row>
    <row r="41" spans="1:14" ht="15.75">
      <c r="A41" s="67" t="s">
        <v>486</v>
      </c>
      <c r="B41" s="66" t="s">
        <v>487</v>
      </c>
      <c r="C41" s="88">
        <v>32</v>
      </c>
      <c r="D41" s="88">
        <v>141</v>
      </c>
      <c r="E41" s="63"/>
      <c r="F41" s="63"/>
      <c r="G41" s="63"/>
      <c r="K41" s="64"/>
      <c r="L41" s="63"/>
      <c r="M41" s="63"/>
      <c r="N41" s="63"/>
    </row>
    <row r="42" spans="1:14" ht="15.75">
      <c r="A42" s="67" t="s">
        <v>488</v>
      </c>
      <c r="B42" s="66" t="s">
        <v>489</v>
      </c>
      <c r="C42" s="88">
        <v>28</v>
      </c>
      <c r="D42" s="88">
        <v>130</v>
      </c>
      <c r="E42" s="63"/>
      <c r="F42" s="63"/>
      <c r="G42" s="63"/>
      <c r="K42" s="64"/>
      <c r="L42" s="63"/>
      <c r="M42" s="63"/>
      <c r="N42" s="63"/>
    </row>
    <row r="43" spans="1:14" ht="15.75">
      <c r="A43" s="67" t="s">
        <v>490</v>
      </c>
      <c r="B43" s="66" t="s">
        <v>491</v>
      </c>
      <c r="C43" s="88">
        <v>28</v>
      </c>
      <c r="D43" s="88">
        <v>143</v>
      </c>
      <c r="E43" s="63"/>
      <c r="F43" s="63"/>
      <c r="G43" s="63"/>
      <c r="K43" s="64"/>
      <c r="L43" s="63"/>
      <c r="M43" s="63"/>
      <c r="N43" s="63"/>
    </row>
    <row r="44" spans="1:14" ht="15.75">
      <c r="A44" s="67" t="s">
        <v>492</v>
      </c>
      <c r="B44" s="66" t="s">
        <v>493</v>
      </c>
      <c r="C44" s="88">
        <v>26</v>
      </c>
      <c r="D44" s="88">
        <v>138</v>
      </c>
      <c r="E44" s="63"/>
      <c r="F44" s="63"/>
      <c r="G44" s="63"/>
      <c r="K44" s="64"/>
      <c r="L44" s="63"/>
      <c r="M44" s="63"/>
      <c r="N44" s="63"/>
    </row>
    <row r="45" spans="1:14" ht="15.75">
      <c r="A45" s="67" t="s">
        <v>494</v>
      </c>
      <c r="B45" s="66" t="s">
        <v>495</v>
      </c>
      <c r="C45" s="88">
        <v>23</v>
      </c>
      <c r="D45" s="88">
        <v>140</v>
      </c>
      <c r="E45" s="63"/>
      <c r="F45" s="63"/>
      <c r="G45" s="63"/>
      <c r="K45" s="64"/>
      <c r="L45" s="63"/>
      <c r="M45" s="63"/>
      <c r="N45" s="63"/>
    </row>
    <row r="46" spans="1:14" ht="15.75">
      <c r="A46" s="67" t="s">
        <v>496</v>
      </c>
      <c r="B46" s="66" t="s">
        <v>497</v>
      </c>
      <c r="C46" s="88">
        <v>17</v>
      </c>
      <c r="D46" s="88">
        <v>157</v>
      </c>
      <c r="E46" s="63"/>
      <c r="F46" s="63"/>
      <c r="G46" s="63"/>
      <c r="K46" s="64"/>
      <c r="L46" s="63"/>
      <c r="M46" s="63"/>
      <c r="N46" s="63"/>
    </row>
    <row r="47" spans="1:14" ht="15.75">
      <c r="A47" s="67" t="s">
        <v>498</v>
      </c>
      <c r="B47" s="66" t="s">
        <v>499</v>
      </c>
      <c r="C47" s="88">
        <v>35</v>
      </c>
      <c r="D47" s="88">
        <v>197</v>
      </c>
      <c r="E47" s="63"/>
      <c r="F47" s="63"/>
      <c r="G47" s="63"/>
      <c r="K47" s="64"/>
      <c r="L47" s="63"/>
      <c r="M47" s="63"/>
      <c r="N47" s="63"/>
    </row>
    <row r="48" spans="1:14">
      <c r="K48" s="65"/>
    </row>
    <row r="49" spans="11:11">
      <c r="K49" s="64"/>
    </row>
    <row r="50" spans="11:11">
      <c r="K50" s="64"/>
    </row>
    <row r="51" spans="11:11">
      <c r="K51" s="64"/>
    </row>
    <row r="52" spans="11:11">
      <c r="K52" s="64"/>
    </row>
    <row r="53" spans="11:11">
      <c r="K53" s="64"/>
    </row>
    <row r="54" spans="11:11">
      <c r="K54" s="64"/>
    </row>
    <row r="55" spans="11:11">
      <c r="K55" s="64"/>
    </row>
  </sheetData>
  <sheetProtection password="C54E" sheet="1"/>
  <mergeCells count="10">
    <mergeCell ref="T2:V2"/>
    <mergeCell ref="C30:D30"/>
    <mergeCell ref="A1:D1"/>
    <mergeCell ref="C2:D2"/>
    <mergeCell ref="H2:I2"/>
    <mergeCell ref="J2:K2"/>
    <mergeCell ref="O2:P2"/>
    <mergeCell ref="L2:N2"/>
    <mergeCell ref="E2:G2"/>
    <mergeCell ref="Q2:S2"/>
  </mergeCells>
  <pageMargins left="0.75" right="0.75" top="1" bottom="1" header="0.5" footer="0.5"/>
  <pageSetup scale="67" orientation="landscape" r:id="rId1"/>
  <headerFooter alignWithMargins="0">
    <oddHeader>&amp;L&amp;G&amp;C&amp;"Arial,Bold"Pace Analytical Services, LLC
Method Detection Limit and Reporting Limit
for Dioxins and Furans by USEPA Method 1613B</oddHeader>
    <oddFooter>&amp;LLAB1 12/8/20&amp;CPace Analytical Services, LLC
1700 Elm Street SE, Suite 200 Minneapolis, MN  55414 &amp;R    612-607-1700
   www.pacelabs.com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4957E49BF14444B12A3A71343B1008" ma:contentTypeVersion="2" ma:contentTypeDescription="Create a new document." ma:contentTypeScope="" ma:versionID="eb379a6fc28653f088d870185db82516">
  <xsd:schema xmlns:xsd="http://www.w3.org/2001/XMLSchema" xmlns:xs="http://www.w3.org/2001/XMLSchema" xmlns:p="http://schemas.microsoft.com/office/2006/metadata/properties" xmlns:ns2="7ed5a234-0254-4a5a-938d-c4c096ef8243" targetNamespace="http://schemas.microsoft.com/office/2006/metadata/properties" ma:root="true" ma:fieldsID="57b623fb2834a028f63f309dfc67021a" ns2:_="">
    <xsd:import namespace="7ed5a234-0254-4a5a-938d-c4c096ef82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d5a234-0254-4a5a-938d-c4c096ef82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07C7EC-FE85-4654-A49E-2EAF7727C2D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155D2DF-C948-41C6-9168-A72F4AD934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d5a234-0254-4a5a-938d-c4c096ef82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CFAC626-203B-43D5-88A5-BF533C9A51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11</vt:i4>
      </vt:variant>
    </vt:vector>
  </HeadingPairs>
  <TitlesOfParts>
    <vt:vector size="37" baseType="lpstr">
      <vt:lpstr>2540G, 160.4 TS, TVS SL</vt:lpstr>
      <vt:lpstr>9060 TOC MOD, WB, LK SL</vt:lpstr>
      <vt:lpstr>350.1 NH3, NH4 SL</vt:lpstr>
      <vt:lpstr>1629_AVS</vt:lpstr>
      <vt:lpstr>TKN_N+N_Phos_CN</vt:lpstr>
      <vt:lpstr>8082A_3541 Tissue</vt:lpstr>
      <vt:lpstr>8082_8082A_3541 SL</vt:lpstr>
      <vt:lpstr>1668 A-C</vt:lpstr>
      <vt:lpstr>1613</vt:lpstr>
      <vt:lpstr>8081 SL</vt:lpstr>
      <vt:lpstr>8081_3540 Tissue</vt:lpstr>
      <vt:lpstr>SW846 6020_3050 SL</vt:lpstr>
      <vt:lpstr>SW846 6020_3050 Tissue</vt:lpstr>
      <vt:lpstr>1629_AVS (2)</vt:lpstr>
      <vt:lpstr>7470A_SEM</vt:lpstr>
      <vt:lpstr>6010_SEM</vt:lpstr>
      <vt:lpstr>EPA 1630</vt:lpstr>
      <vt:lpstr>EPA 1631E SL</vt:lpstr>
      <vt:lpstr>EPA 1631E Tissue</vt:lpstr>
      <vt:lpstr>8270C_3546 SL</vt:lpstr>
      <vt:lpstr>8260-5035 LL SL</vt:lpstr>
      <vt:lpstr>8260_5030B-5035 MEOH SL</vt:lpstr>
      <vt:lpstr>8270C SIM_3546 SL</vt:lpstr>
      <vt:lpstr>8270C SIM_3540C Tissue</vt:lpstr>
      <vt:lpstr>1614</vt:lpstr>
      <vt:lpstr>PFAS Tissue_MIN4-0178</vt:lpstr>
      <vt:lpstr>'8081 SL'!Print_Area</vt:lpstr>
      <vt:lpstr>'TKN_N+N_Phos_CN'!Print_Area</vt:lpstr>
      <vt:lpstr>'8081 SL'!Print_Titles</vt:lpstr>
      <vt:lpstr>'8081_3540 Tissue'!Print_Titles</vt:lpstr>
      <vt:lpstr>'8260_5030B-5035 MEOH SL'!Print_Titles</vt:lpstr>
      <vt:lpstr>'8260-5035 LL SL'!Print_Titles</vt:lpstr>
      <vt:lpstr>'8270C SIM_3540C Tissue'!Print_Titles</vt:lpstr>
      <vt:lpstr>'8270C SIM_3546 SL'!Print_Titles</vt:lpstr>
      <vt:lpstr>'8270C_3546 SL'!Print_Titles</vt:lpstr>
      <vt:lpstr>'SW846 6020_3050 SL'!Print_Titles</vt:lpstr>
      <vt:lpstr>'SW846 6020_3050 Tissue'!Print_Titles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Nelson, Stephanie (IDOA)</cp:lastModifiedBy>
  <cp:revision/>
  <dcterms:created xsi:type="dcterms:W3CDTF">2021-03-15T22:27:13Z</dcterms:created>
  <dcterms:modified xsi:type="dcterms:W3CDTF">2021-03-26T12:55:14Z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0x010100FE4957E49BF14444B12A3A71343B1008</vt:lpwstr>
  </property>
</Properties>
</file>